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CNP 2015" sheetId="1" r:id="rId1"/>
    <sheet name="2A GRT 15" sheetId="2" r:id="rId2"/>
    <sheet name="GRT 16" sheetId="3" r:id="rId3"/>
  </sheets>
  <definedNames>
    <definedName name="_xlnm.Print_Titles" localSheetId="2">'GRT 16'!$4:$7</definedName>
  </definedNames>
  <calcPr fullCalcOnLoad="1"/>
</workbook>
</file>

<file path=xl/sharedStrings.xml><?xml version="1.0" encoding="utf-8"?>
<sst xmlns="http://schemas.openxmlformats.org/spreadsheetml/2006/main" count="203" uniqueCount="78">
  <si>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</si>
  <si>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</si>
  <si>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</si>
  <si>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</si>
  <si>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</si>
  <si>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</si>
  <si>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</si>
  <si>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</si>
  <si>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</si>
  <si>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</si>
  <si>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</si>
  <si>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</si>
  <si>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</si>
  <si>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</si>
  <si>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</si>
  <si>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</si>
  <si>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</si>
  <si>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INGRESOS POR TRANSFERENCIAS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</si>
  <si>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</si>
  <si>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</si>
  <si>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</si>
  <si>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</si>
  <si>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</si>
  <si>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</si>
  <si>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INGRESOS POR CONCEPTO DE RECURSOS PROCEDENTES DE GRATUIDAD MUNICIPAL</t>
  </si>
  <si>
    <t>BALANCE DE RECURSOS POR GRATUIDAD MUNICIPAL</t>
  </si>
  <si>
    <t xml:space="preserve">INGRESOS POR CONCEPTO DE RECURSOS PROCEDENTES DE CONPES </t>
  </si>
  <si>
    <t>INSTITUCIÓN EDUCATIVA ANTONIO NARIÑO COELLO COCORA</t>
  </si>
  <si>
    <t>BALANCE DE RECURSOS POR GRATUIDAD CONPES</t>
  </si>
  <si>
    <t>SUMINISTRO DE IMPLEMENTOS DEPORTIVOS .</t>
  </si>
  <si>
    <t>CTO 03</t>
  </si>
  <si>
    <t>8556371</t>
  </si>
  <si>
    <t>GUZMAN RODRIGUEZ MARIBELL PAULIN</t>
  </si>
  <si>
    <t>PRINCIPAL</t>
  </si>
  <si>
    <t>DEPURACION Y ACTUALIZACION DE INVENTARIOS DE ACTIVOS DE LA INSTITUCION EDUCATIVA PRINCIPAL Y ANEXAS</t>
  </si>
  <si>
    <t>ALEJANDRO ARISTOBULO GARCIA DEVIA</t>
  </si>
  <si>
    <t>93.297.562</t>
  </si>
  <si>
    <t>CTO 05</t>
  </si>
  <si>
    <t>SUMINISTRO DE (5) CINCO VIDEO BEAM CON TELONES Y AMPLIFICADORES DE SONIDO O WOOFER</t>
  </si>
  <si>
    <t>CTO 04</t>
  </si>
  <si>
    <t>14.139.363</t>
  </si>
  <si>
    <t>HUEPA OSPINA JHON ALEXANDER</t>
  </si>
  <si>
    <t>032106</t>
  </si>
  <si>
    <t>032010</t>
  </si>
  <si>
    <t>032109</t>
  </si>
  <si>
    <t>JESÚS ANDRES PELAEZ MORALES</t>
  </si>
  <si>
    <t>CTO 06</t>
  </si>
  <si>
    <t>CTO 07</t>
  </si>
  <si>
    <t>032107</t>
  </si>
  <si>
    <t>HELIODORO RODRIGUEZ ORTIGOZA</t>
  </si>
  <si>
    <t>SERVICIO DE MANTENIMIENTO DE INFRAESTRUCTURA FÍSICA DE LA SECCIÓN PRIMARIA DE LA INSTITUCIÓN EDUCATIVA SED PICNCIPAL</t>
  </si>
  <si>
    <t xml:space="preserve"> 28556371</t>
  </si>
  <si>
    <t>PEREZ GUTIERREZ LILIANA ANDREA</t>
  </si>
  <si>
    <t>SUMINISTRO UTILES DE ASEO PARA LA SEDE CENTRAL Y ANEXAS</t>
  </si>
  <si>
    <t>SUMINISTRO DE PAPELERIA E IMPLEMENTOS DE OFICINA, 3 VENTILADORES Y 12 EXTINTORES DE 5 LIBRAS PARA LA SEDE PRINCIPAL Y SEDES ANEXAS.</t>
  </si>
  <si>
    <t>CTO 08</t>
  </si>
  <si>
    <t>CTO 09</t>
  </si>
  <si>
    <t>ANTONIO NARIÑO</t>
  </si>
  <si>
    <t>SAN CRISTOBAL ALTO</t>
  </si>
  <si>
    <t>SANTA BARABARA</t>
  </si>
  <si>
    <t>HONDURAS</t>
  </si>
  <si>
    <t>SAN CRISTOBAL BAJO</t>
  </si>
  <si>
    <t>PERICO</t>
  </si>
  <si>
    <t>SANTA  ANA</t>
  </si>
  <si>
    <t>LA LOMA</t>
  </si>
  <si>
    <t>LA LINDA</t>
  </si>
  <si>
    <t>SAN ISIDRO</t>
  </si>
  <si>
    <t>LA CIMA</t>
  </si>
  <si>
    <t>38362202</t>
  </si>
  <si>
    <t>93238746</t>
  </si>
  <si>
    <t>5902439</t>
  </si>
  <si>
    <t>032103</t>
  </si>
  <si>
    <t>CONFORMAR 66 PAQUETES DE GRADO PROMOCIÓN BACHILLERES 2015 2 PASACALLES DE 5 MTS * 1 METRO 10 PENDONES MISIÓN Y VISIÓN DE 60 * 80 CMS</t>
  </si>
  <si>
    <t>IBAGUÉ, JUNIO 30  DE 2016</t>
  </si>
  <si>
    <t>JOSE EDUARDO BAQUERO JARAMILLO , En calidad de rector de la INSTITUCIÓN EDUCATIVA ANTONIO NARIÑO COELLO COCORA, identificada con el NIT No. 809002779-2, CERTIFICO que los recursos recibidos por concepto de CONPES, asignados mediante resolucion, los gastos fueron ejecutados conforme a la normatividad vigente en materia presupuestal y demas normas afines vigentes. A continuacion relaciono la forma en que se realizó la ejecucion la cuel fue cancelada de manera parcial a JUNIO 30  de 2016</t>
  </si>
  <si>
    <t>IBAGUÉ,  JUNIO 30  DE 2016</t>
  </si>
  <si>
    <t>JOSE EDUARDO BAQUERO JARAMILLO , En calidad de rector de la INSTITUCIÓN EDUCATIVA ANTONIO NARIÑO COELLO COCORA, identificada con el NIT No. 809002779-2, CERTIFICO que los recursos recibidos por concepto de GRATUIDAD, asignados mediante resolucion, los gastos fueron ejecutados conforme a la normatividad vigente en materia presupuestal y demas normas afines vigentes. A continuacion relaciono la forma en que se realizó la ejecucion la cuel fue cancelada de manera parcial a JUNIO 30  de 2016</t>
  </si>
  <si>
    <t>JOSE EDUARDO BAQUERO JARAMILLO , En calidad de rector de la INSTITUCIÓN EDUCATIVA ANTONIO NARIÑO COELLO COCORA, identificado con el NIT No. 809002779-2, CERTIFICO que los recursos recibidos por concepto de GRATUIDAD, asignados mediante resolucion 1000 - 0021 del 15 de febrero de 2016, no han sido ejecutados a JUNIO 30  de 2016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</si>
</sst>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 readingOrder="1"/>
    </xf>
    <xf numFmtId="49" fontId="0" fillId="0" borderId="13" xfId="0" applyNumberFormat="1" applyFont="1" applyFill="1" applyBorder="1" applyAlignment="1">
      <alignment horizontal="right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  <xf numFmtId="0" fontId="0" fillId="0" borderId="0" xfId="0" applyFont="1" applyFill="1" applyAlignment="1">
      <alignment vertical="top" wrapText="1" readingOrder="1"/>
    </xf>
    <xf numFmtId="187" fontId="0" fillId="0" borderId="12" xfId="0" applyNumberFormat="1" applyFont="1" applyFill="1" applyBorder="1" applyAlignment="1">
      <alignment vertical="top" wrapText="1" readingOrder="1"/>
    </xf>
    <xf numFmtId="179" fontId="0" fillId="0" borderId="12" xfId="0" applyNumberFormat="1" applyFont="1" applyFill="1" applyBorder="1" applyAlignment="1">
      <alignment vertical="top" wrapText="1" readingOrder="1"/>
    </xf>
    <xf numFmtId="189" fontId="0" fillId="0" borderId="12" xfId="54" applyNumberFormat="1" applyFont="1" applyFill="1" applyBorder="1" applyAlignment="1">
      <alignment vertical="top" wrapText="1" readingOrder="1"/>
    </xf>
    <xf numFmtId="49" fontId="0" fillId="0" borderId="0" xfId="0" applyNumberFormat="1" applyFont="1" applyAlignment="1">
      <alignment vertical="top" wrapText="1" readingOrder="1"/>
    </xf>
    <xf numFmtId="189" fontId="0" fillId="0" borderId="0" xfId="0" applyNumberFormat="1" applyFont="1" applyFill="1" applyAlignment="1">
      <alignment vertical="top" wrapText="1" readingOrder="1"/>
    </xf>
    <xf numFmtId="189" fontId="0" fillId="0" borderId="0" xfId="54" applyNumberFormat="1" applyFont="1" applyAlignment="1">
      <alignment vertical="top" wrapText="1" readingOrder="1"/>
    </xf>
    <xf numFmtId="189" fontId="0" fillId="0" borderId="0" xfId="54" applyNumberFormat="1" applyFont="1" applyAlignment="1">
      <alignment horizontal="right"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49" fontId="0" fillId="0" borderId="0" xfId="0" applyNumberFormat="1" applyFont="1" applyAlignment="1">
      <alignment horizontal="left" vertical="top" wrapText="1" readingOrder="1"/>
    </xf>
    <xf numFmtId="179" fontId="0" fillId="0" borderId="0" xfId="0" applyNumberFormat="1" applyFont="1" applyAlignment="1">
      <alignment horizontal="right" vertical="top" wrapText="1" readingOrder="1"/>
    </xf>
    <xf numFmtId="182" fontId="0" fillId="0" borderId="0" xfId="0" applyNumberFormat="1" applyFont="1" applyAlignment="1">
      <alignment horizontal="right" vertical="top" wrapText="1" readingOrder="1"/>
    </xf>
    <xf numFmtId="179" fontId="0" fillId="0" borderId="0" xfId="0" applyNumberFormat="1" applyFont="1" applyFill="1" applyAlignment="1">
      <alignment horizontal="right" vertical="top" wrapText="1" readingOrder="1"/>
    </xf>
    <xf numFmtId="0" fontId="0" fillId="0" borderId="15" xfId="0" applyFont="1" applyBorder="1" applyAlignment="1">
      <alignment vertical="top" wrapText="1" readingOrder="1"/>
    </xf>
    <xf numFmtId="0" fontId="0" fillId="0" borderId="16" xfId="0" applyFont="1" applyBorder="1" applyAlignment="1">
      <alignment vertical="top" wrapText="1" readingOrder="1"/>
    </xf>
    <xf numFmtId="189" fontId="0" fillId="0" borderId="17" xfId="54" applyNumberFormat="1" applyFont="1" applyFill="1" applyBorder="1" applyAlignment="1">
      <alignment vertical="top" wrapText="1" readingOrder="1"/>
    </xf>
    <xf numFmtId="189" fontId="0" fillId="0" borderId="17" xfId="54" applyNumberFormat="1" applyFont="1" applyFill="1" applyBorder="1" applyAlignment="1">
      <alignment vertical="top" wrapText="1" readingOrder="1"/>
    </xf>
    <xf numFmtId="189" fontId="0" fillId="0" borderId="18" xfId="54" applyNumberFormat="1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187" fontId="0" fillId="0" borderId="19" xfId="0" applyNumberFormat="1" applyFont="1" applyFill="1" applyBorder="1" applyAlignment="1">
      <alignment vertical="top" wrapText="1" readingOrder="1"/>
    </xf>
    <xf numFmtId="0" fontId="0" fillId="0" borderId="19" xfId="0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 readingOrder="1"/>
    </xf>
    <xf numFmtId="179" fontId="0" fillId="0" borderId="19" xfId="0" applyNumberFormat="1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/>
    </xf>
    <xf numFmtId="189" fontId="0" fillId="0" borderId="19" xfId="54" applyNumberFormat="1" applyFont="1" applyFill="1" applyBorder="1" applyAlignment="1">
      <alignment vertical="top" wrapText="1" readingOrder="1"/>
    </xf>
    <xf numFmtId="189" fontId="0" fillId="0" borderId="15" xfId="54" applyNumberFormat="1" applyFont="1" applyBorder="1" applyAlignment="1">
      <alignment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14" fontId="0" fillId="0" borderId="19" xfId="0" applyNumberFormat="1" applyFont="1" applyFill="1" applyBorder="1" applyAlignment="1">
      <alignment vertical="top" wrapText="1" readingOrder="1"/>
    </xf>
    <xf numFmtId="189" fontId="0" fillId="0" borderId="0" xfId="54" applyNumberFormat="1" applyFont="1" applyFill="1" applyAlignment="1">
      <alignment horizontal="right"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20" xfId="0" applyFont="1" applyFill="1" applyBorder="1" applyAlignment="1">
      <alignment vertical="top" wrapText="1" readingOrder="1"/>
    </xf>
    <xf numFmtId="0" fontId="0" fillId="0" borderId="0" xfId="0" applyFont="1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199" fontId="0" fillId="0" borderId="19" xfId="52" applyNumberFormat="1" applyFont="1" applyFill="1" applyBorder="1" applyAlignment="1" applyProtection="1">
      <alignment/>
      <protection/>
    </xf>
    <xf numFmtId="189" fontId="0" fillId="0" borderId="15" xfId="54" applyNumberFormat="1" applyFont="1" applyFill="1" applyBorder="1" applyAlignment="1">
      <alignment vertical="top" wrapText="1" readingOrder="1"/>
    </xf>
    <xf numFmtId="0" fontId="42" fillId="0" borderId="0" xfId="0" applyFont="1" applyFill="1" applyAlignment="1">
      <alignment vertical="top" wrapText="1" readingOrder="1"/>
    </xf>
    <xf numFmtId="187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ill="1" applyBorder="1" applyAlignment="1">
      <alignment vertical="top" wrapText="1" readingOrder="1"/>
      <protection/>
    </xf>
    <xf numFmtId="49" fontId="0" fillId="0" borderId="13" xfId="59" applyNumberFormat="1" applyFont="1" applyFill="1" applyBorder="1" applyAlignment="1">
      <alignment horizontal="right" vertical="top" wrapText="1" readingOrder="1"/>
      <protection/>
    </xf>
    <xf numFmtId="0" fontId="0" fillId="0" borderId="14" xfId="59" applyFont="1" applyFill="1" applyBorder="1" applyAlignment="1">
      <alignment vertical="top" wrapText="1" readingOrder="1"/>
      <protection/>
    </xf>
    <xf numFmtId="0" fontId="0" fillId="0" borderId="14" xfId="59" applyFont="1" applyFill="1" applyBorder="1" applyAlignment="1">
      <alignment vertical="top" wrapText="1"/>
      <protection/>
    </xf>
    <xf numFmtId="49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ont="1" applyFill="1" applyBorder="1" applyAlignment="1">
      <alignment vertical="top" wrapText="1" readingOrder="1"/>
      <protection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righ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15" xfId="0" applyFont="1" applyBorder="1" applyAlignment="1">
      <alignment horizontal="left" vertical="top" wrapText="1" readingOrder="1"/>
    </xf>
    <xf numFmtId="189" fontId="0" fillId="0" borderId="15" xfId="54" applyNumberFormat="1" applyFont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16" xfId="0" applyFont="1" applyBorder="1" applyAlignment="1">
      <alignment vertical="top" wrapText="1" readingOrder="1"/>
    </xf>
    <xf numFmtId="0" fontId="0" fillId="0" borderId="17" xfId="0" applyFont="1" applyBorder="1" applyAlignment="1">
      <alignment vertical="top" wrapText="1" readingOrder="1"/>
    </xf>
    <xf numFmtId="49" fontId="0" fillId="0" borderId="16" xfId="0" applyNumberFormat="1" applyFont="1" applyBorder="1" applyAlignment="1">
      <alignment vertical="top" wrapText="1" readingOrder="1"/>
    </xf>
    <xf numFmtId="49" fontId="0" fillId="0" borderId="17" xfId="0" applyNumberFormat="1" applyFont="1" applyBorder="1" applyAlignment="1">
      <alignment vertical="top" wrapText="1" readingOrder="1"/>
    </xf>
    <xf numFmtId="0" fontId="0" fillId="0" borderId="21" xfId="0" applyFont="1" applyBorder="1" applyAlignment="1">
      <alignment horizontal="center" vertical="top" wrapText="1" readingOrder="1"/>
    </xf>
    <xf numFmtId="0" fontId="0" fillId="0" borderId="22" xfId="0" applyFont="1" applyBorder="1" applyAlignment="1">
      <alignment horizontal="center" vertical="top" wrapText="1" readingOrder="1"/>
    </xf>
    <xf numFmtId="0" fontId="0" fillId="0" borderId="23" xfId="0" applyFont="1" applyBorder="1" applyAlignment="1">
      <alignment horizontal="center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189" fontId="0" fillId="0" borderId="0" xfId="54" applyNumberFormat="1" applyFont="1" applyAlignment="1">
      <alignment horizontal="right" vertical="top" wrapText="1" readingOrder="1"/>
    </xf>
    <xf numFmtId="189" fontId="0" fillId="0" borderId="0" xfId="54" applyNumberFormat="1" applyFont="1" applyAlignment="1">
      <alignment horizontal="center" vertical="top" wrapText="1" readingOrder="1"/>
    </xf>
    <xf numFmtId="0" fontId="0" fillId="0" borderId="0" xfId="0" applyFill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5" xfId="0" applyFill="1" applyBorder="1" applyAlignment="1">
      <alignment horizontal="left" vertical="top" wrapText="1" readingOrder="1"/>
    </xf>
    <xf numFmtId="189" fontId="0" fillId="0" borderId="15" xfId="54" applyNumberFormat="1" applyFont="1" applyFill="1" applyBorder="1" applyAlignment="1">
      <alignment horizontal="center"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12" xfId="0" applyFill="1" applyBorder="1" applyAlignment="1">
      <alignment vertical="top" wrapText="1" readingOrder="1"/>
    </xf>
    <xf numFmtId="0" fontId="0" fillId="0" borderId="21" xfId="0" applyFill="1" applyBorder="1" applyAlignment="1">
      <alignment horizontal="center" vertical="top" wrapText="1" readingOrder="1"/>
    </xf>
    <xf numFmtId="0" fontId="0" fillId="0" borderId="22" xfId="0" applyFill="1" applyBorder="1" applyAlignment="1">
      <alignment horizontal="center" vertical="top" wrapText="1" readingOrder="1"/>
    </xf>
    <xf numFmtId="0" fontId="0" fillId="0" borderId="23" xfId="0" applyFill="1" applyBorder="1" applyAlignment="1">
      <alignment horizontal="center" vertical="top" wrapText="1" readingOrder="1"/>
    </xf>
    <xf numFmtId="0" fontId="0" fillId="0" borderId="24" xfId="0" applyFill="1" applyBorder="1" applyAlignment="1">
      <alignment vertical="top" wrapText="1" readingOrder="1"/>
    </xf>
    <xf numFmtId="0" fontId="0" fillId="0" borderId="25" xfId="0" applyFill="1" applyBorder="1" applyAlignment="1">
      <alignment vertical="top" wrapText="1" readingOrder="1"/>
    </xf>
    <xf numFmtId="0" fontId="0" fillId="0" borderId="26" xfId="0" applyFill="1" applyBorder="1" applyAlignment="1">
      <alignment vertical="top" wrapText="1" readingOrder="1"/>
    </xf>
    <xf numFmtId="189" fontId="0" fillId="0" borderId="0" xfId="54" applyNumberFormat="1" applyFont="1" applyFill="1" applyAlignment="1">
      <alignment horizontal="right" vertical="top" wrapText="1" readingOrder="1"/>
    </xf>
    <xf numFmtId="189" fontId="0" fillId="0" borderId="0" xfId="54" applyNumberFormat="1" applyFont="1" applyFill="1" applyAlignment="1">
      <alignment horizontal="right" vertical="top" wrapText="1" readingOrder="1"/>
    </xf>
    <xf numFmtId="189" fontId="0" fillId="0" borderId="0" xfId="0" applyNumberFormat="1" applyFill="1" applyAlignment="1">
      <alignment horizontal="center" vertical="top" wrapText="1" readingOrder="1"/>
    </xf>
    <xf numFmtId="205" fontId="0" fillId="0" borderId="16" xfId="50" applyNumberFormat="1" applyFont="1" applyFill="1" applyBorder="1" applyAlignment="1">
      <alignment vertical="top" wrapText="1" readingOrder="1"/>
    </xf>
    <xf numFmtId="205" fontId="0" fillId="0" borderId="12" xfId="50" applyNumberFormat="1" applyFont="1" applyFill="1" applyBorder="1" applyAlignment="1">
      <alignment vertical="top" wrapText="1" readingOrder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0.421875" style="21" customWidth="1"/>
    <col min="2" max="2" width="3.8515625" style="21" customWidth="1"/>
    <col min="3" max="3" width="9.8515625" style="21" customWidth="1"/>
    <col min="4" max="4" width="4.421875" style="20" customWidth="1"/>
    <col min="5" max="5" width="7.7109375" style="20" customWidth="1"/>
    <col min="6" max="6" width="5.140625" style="20" customWidth="1"/>
    <col min="7" max="7" width="7.7109375" style="20" customWidth="1"/>
    <col min="8" max="8" width="19.8515625" style="20" customWidth="1"/>
    <col min="9" max="9" width="3.7109375" style="25" customWidth="1"/>
    <col min="10" max="10" width="5.00390625" style="20" customWidth="1"/>
    <col min="11" max="11" width="28.8515625" style="20" customWidth="1"/>
    <col min="12" max="12" width="14.7109375" style="21" customWidth="1"/>
    <col min="13" max="13" width="4.57421875" style="20" customWidth="1"/>
    <col min="14" max="14" width="4.140625" style="20" customWidth="1"/>
    <col min="15" max="15" width="17.00390625" style="20" customWidth="1"/>
    <col min="16" max="16" width="11.57421875" style="20" bestFit="1" customWidth="1"/>
    <col min="17" max="16384" width="11.421875" style="20" customWidth="1"/>
  </cols>
  <sheetData>
    <row r="1" spans="1:14" ht="12.7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73</v>
      </c>
      <c r="M1" s="69"/>
      <c r="N1" s="69"/>
    </row>
    <row r="2" spans="1:14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52.5" customHeight="1">
      <c r="A3" s="70" t="s">
        <v>74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spans="1:14" ht="13.5" thickBot="1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>
        <v>48399450</v>
      </c>
      <c r="M5" s="72"/>
      <c r="N5" s="72"/>
    </row>
    <row r="6" spans="1:14" ht="26.25" customHeight="1" thickBot="1">
      <c r="A6" s="73" t="s">
        <v>1</v>
      </c>
      <c r="B6" s="73" t="s">
        <v>2</v>
      </c>
      <c r="C6" s="73" t="s">
        <v>3</v>
      </c>
      <c r="D6" s="75" t="s">
        <v>4</v>
      </c>
      <c r="E6" s="75" t="s">
        <v>5</v>
      </c>
      <c r="F6" s="75" t="s">
        <v>6</v>
      </c>
      <c r="G6" s="75" t="s">
        <v>7</v>
      </c>
      <c r="H6" s="75" t="s">
        <v>8</v>
      </c>
      <c r="I6" s="77" t="s">
        <v>9</v>
      </c>
      <c r="J6" s="75" t="s">
        <v>10</v>
      </c>
      <c r="K6" s="75" t="s">
        <v>11</v>
      </c>
      <c r="L6" s="79" t="s">
        <v>12</v>
      </c>
      <c r="M6" s="80"/>
      <c r="N6" s="81"/>
    </row>
    <row r="7" spans="1:14" ht="28.5" customHeight="1">
      <c r="A7" s="74"/>
      <c r="B7" s="74"/>
      <c r="C7" s="74"/>
      <c r="D7" s="76"/>
      <c r="E7" s="76"/>
      <c r="F7" s="76"/>
      <c r="G7" s="76"/>
      <c r="H7" s="76"/>
      <c r="I7" s="78"/>
      <c r="J7" s="76"/>
      <c r="K7" s="76"/>
      <c r="L7" s="39" t="s">
        <v>13</v>
      </c>
      <c r="M7" s="35" t="s">
        <v>14</v>
      </c>
      <c r="N7" s="35" t="s">
        <v>15</v>
      </c>
    </row>
    <row r="8" spans="1:14" s="21" customFormat="1" ht="41.25" customHeight="1">
      <c r="A8" s="40">
        <v>42296</v>
      </c>
      <c r="B8" s="41">
        <v>11</v>
      </c>
      <c r="C8" s="40">
        <v>42303</v>
      </c>
      <c r="D8" s="41">
        <v>4</v>
      </c>
      <c r="E8" s="42" t="s">
        <v>42</v>
      </c>
      <c r="F8" s="41" t="s">
        <v>33</v>
      </c>
      <c r="G8" s="43"/>
      <c r="H8" s="41" t="s">
        <v>32</v>
      </c>
      <c r="I8" s="44" t="s">
        <v>31</v>
      </c>
      <c r="J8" s="41" t="s">
        <v>30</v>
      </c>
      <c r="K8" s="41" t="s">
        <v>29</v>
      </c>
      <c r="L8" s="58">
        <v>3996200</v>
      </c>
      <c r="M8" s="45"/>
      <c r="N8" s="45"/>
    </row>
    <row r="9" spans="1:14" s="21" customFormat="1" ht="52.5" customHeight="1">
      <c r="A9" s="40">
        <v>42296</v>
      </c>
      <c r="B9" s="41">
        <v>12</v>
      </c>
      <c r="C9" s="40">
        <v>42303</v>
      </c>
      <c r="D9" s="41">
        <v>5</v>
      </c>
      <c r="E9" s="42" t="s">
        <v>71</v>
      </c>
      <c r="F9" s="41"/>
      <c r="G9" s="43"/>
      <c r="H9" s="41" t="s">
        <v>41</v>
      </c>
      <c r="I9" s="42" t="s">
        <v>40</v>
      </c>
      <c r="J9" s="41" t="s">
        <v>39</v>
      </c>
      <c r="K9" s="41" t="s">
        <v>38</v>
      </c>
      <c r="L9" s="45">
        <v>11620000</v>
      </c>
      <c r="M9" s="45"/>
      <c r="N9" s="45"/>
    </row>
    <row r="10" spans="1:14" s="21" customFormat="1" ht="62.25" customHeight="1">
      <c r="A10" s="40">
        <v>42304</v>
      </c>
      <c r="B10" s="41">
        <v>13</v>
      </c>
      <c r="C10" s="40">
        <v>42306</v>
      </c>
      <c r="D10" s="41">
        <v>6</v>
      </c>
      <c r="E10" s="42" t="s">
        <v>43</v>
      </c>
      <c r="F10" s="41"/>
      <c r="G10" s="43"/>
      <c r="H10" s="41" t="s">
        <v>35</v>
      </c>
      <c r="I10" s="44" t="s">
        <v>36</v>
      </c>
      <c r="J10" s="41" t="s">
        <v>37</v>
      </c>
      <c r="K10" s="41" t="s">
        <v>34</v>
      </c>
      <c r="L10" s="45">
        <v>4000000</v>
      </c>
      <c r="M10" s="45"/>
      <c r="N10" s="45"/>
    </row>
    <row r="11" spans="1:14" s="21" customFormat="1" ht="45.75" customHeight="1">
      <c r="A11" s="40">
        <v>42311</v>
      </c>
      <c r="B11" s="41">
        <v>14</v>
      </c>
      <c r="C11" s="40">
        <v>42314</v>
      </c>
      <c r="D11" s="41">
        <v>8</v>
      </c>
      <c r="E11" s="42" t="s">
        <v>44</v>
      </c>
      <c r="F11" s="41"/>
      <c r="G11" s="43"/>
      <c r="H11" s="41" t="s">
        <v>45</v>
      </c>
      <c r="I11" s="44" t="s">
        <v>69</v>
      </c>
      <c r="J11" s="41" t="s">
        <v>46</v>
      </c>
      <c r="K11" s="41" t="s">
        <v>72</v>
      </c>
      <c r="L11" s="45">
        <v>3080000</v>
      </c>
      <c r="M11" s="45"/>
      <c r="N11" s="45"/>
    </row>
    <row r="12" spans="1:14" s="21" customFormat="1" ht="21.75" customHeight="1">
      <c r="A12" s="40">
        <v>42314</v>
      </c>
      <c r="B12" s="41">
        <v>15</v>
      </c>
      <c r="C12" s="48">
        <v>42318</v>
      </c>
      <c r="D12" s="41">
        <v>9</v>
      </c>
      <c r="E12" s="42" t="s">
        <v>48</v>
      </c>
      <c r="F12" s="41"/>
      <c r="G12" s="43"/>
      <c r="H12" s="41" t="s">
        <v>49</v>
      </c>
      <c r="I12" s="44" t="s">
        <v>70</v>
      </c>
      <c r="J12" s="41" t="s">
        <v>47</v>
      </c>
      <c r="K12" s="41" t="s">
        <v>50</v>
      </c>
      <c r="L12" s="45">
        <v>12500000</v>
      </c>
      <c r="M12" s="45"/>
      <c r="N12" s="45"/>
    </row>
    <row r="13" spans="1:14" s="21" customFormat="1" ht="21.75" customHeight="1">
      <c r="A13" s="40">
        <v>42333</v>
      </c>
      <c r="B13" s="41">
        <v>17</v>
      </c>
      <c r="C13" s="48">
        <v>42335</v>
      </c>
      <c r="D13" s="41">
        <v>11</v>
      </c>
      <c r="E13" s="42" t="s">
        <v>42</v>
      </c>
      <c r="F13" s="41"/>
      <c r="G13" s="43"/>
      <c r="H13" s="41" t="s">
        <v>52</v>
      </c>
      <c r="I13" s="44" t="s">
        <v>68</v>
      </c>
      <c r="J13" s="41" t="s">
        <v>56</v>
      </c>
      <c r="K13" s="41" t="s">
        <v>54</v>
      </c>
      <c r="L13" s="45">
        <v>3519298</v>
      </c>
      <c r="M13" s="45"/>
      <c r="N13" s="45"/>
    </row>
    <row r="14" spans="1:15" s="21" customFormat="1" ht="24" customHeight="1">
      <c r="A14" s="40">
        <v>42333</v>
      </c>
      <c r="B14" s="41">
        <v>16</v>
      </c>
      <c r="C14" s="40">
        <v>42335</v>
      </c>
      <c r="D14" s="41">
        <v>10</v>
      </c>
      <c r="E14" s="42" t="s">
        <v>42</v>
      </c>
      <c r="F14" s="41"/>
      <c r="G14" s="43"/>
      <c r="H14" s="41" t="s">
        <v>32</v>
      </c>
      <c r="I14" s="44" t="s">
        <v>51</v>
      </c>
      <c r="J14" s="41" t="s">
        <v>55</v>
      </c>
      <c r="K14" s="41" t="s">
        <v>53</v>
      </c>
      <c r="L14" s="45">
        <v>4883952</v>
      </c>
      <c r="M14" s="45"/>
      <c r="N14" s="45"/>
      <c r="O14" s="38"/>
    </row>
    <row r="15" spans="1:14" s="21" customFormat="1" ht="11.25" customHeight="1">
      <c r="A15" s="40"/>
      <c r="B15" s="41"/>
      <c r="C15" s="40"/>
      <c r="D15" s="41"/>
      <c r="E15" s="42"/>
      <c r="F15" s="41"/>
      <c r="G15" s="43"/>
      <c r="H15" s="41"/>
      <c r="I15" s="44"/>
      <c r="J15" s="41"/>
      <c r="K15" s="41"/>
      <c r="L15" s="45"/>
      <c r="M15" s="45"/>
      <c r="N15" s="45"/>
    </row>
    <row r="16" spans="1:14" ht="12.75" customHeight="1" thickBot="1">
      <c r="A16" s="71" t="s">
        <v>16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59">
        <f>SUM(L8:L15)</f>
        <v>43599450</v>
      </c>
      <c r="M16" s="46">
        <f>SUM(M8:M15)</f>
        <v>0</v>
      </c>
      <c r="N16" s="46">
        <f>SUM(N8:N15)</f>
        <v>0</v>
      </c>
    </row>
    <row r="17" ht="12.75">
      <c r="L17" s="26"/>
    </row>
    <row r="18" spans="1:10" ht="12.75">
      <c r="A18" s="70" t="s">
        <v>28</v>
      </c>
      <c r="B18" s="70"/>
      <c r="C18" s="70"/>
      <c r="D18" s="70"/>
      <c r="E18" s="70"/>
      <c r="F18" s="70"/>
      <c r="G18" s="70"/>
      <c r="H18" s="70"/>
      <c r="I18" s="70"/>
      <c r="J18" s="70"/>
    </row>
    <row r="20" spans="1:13" ht="26.25" customHeight="1">
      <c r="A20" s="82" t="s">
        <v>17</v>
      </c>
      <c r="B20" s="82"/>
      <c r="C20" s="29"/>
      <c r="D20" s="27"/>
      <c r="E20" s="83">
        <f>L5</f>
        <v>48399450</v>
      </c>
      <c r="F20" s="83"/>
      <c r="H20" s="70" t="s">
        <v>21</v>
      </c>
      <c r="I20" s="70"/>
      <c r="J20" s="27"/>
      <c r="K20" s="27"/>
      <c r="L20" s="83">
        <f>L16+M16+N16</f>
        <v>43599450</v>
      </c>
      <c r="M20" s="83"/>
    </row>
    <row r="21" spans="1:13" ht="27" customHeight="1">
      <c r="A21" s="82" t="s">
        <v>18</v>
      </c>
      <c r="B21" s="82"/>
      <c r="C21" s="83">
        <f>L16</f>
        <v>43599450</v>
      </c>
      <c r="D21" s="83"/>
      <c r="E21" s="27"/>
      <c r="F21" s="27"/>
      <c r="H21" s="70" t="s">
        <v>22</v>
      </c>
      <c r="I21" s="70"/>
      <c r="J21" s="83">
        <f>N16</f>
        <v>0</v>
      </c>
      <c r="K21" s="83"/>
      <c r="L21" s="29"/>
      <c r="M21" s="27"/>
    </row>
    <row r="22" spans="1:13" ht="26.25" customHeight="1">
      <c r="A22" s="82" t="s">
        <v>19</v>
      </c>
      <c r="B22" s="82"/>
      <c r="C22" s="84">
        <f>E20-C21</f>
        <v>4800000</v>
      </c>
      <c r="D22" s="84"/>
      <c r="E22" s="84"/>
      <c r="F22" s="27"/>
      <c r="H22" s="70" t="s">
        <v>23</v>
      </c>
      <c r="I22" s="70"/>
      <c r="J22" s="83">
        <f>L16+M16</f>
        <v>43599450</v>
      </c>
      <c r="K22" s="83"/>
      <c r="L22" s="29"/>
      <c r="M22" s="27"/>
    </row>
    <row r="23" spans="3:13" ht="12.75">
      <c r="C23" s="29"/>
      <c r="D23" s="27"/>
      <c r="E23" s="27"/>
      <c r="F23" s="27"/>
      <c r="J23" s="27"/>
      <c r="K23" s="27"/>
      <c r="L23" s="29"/>
      <c r="M23" s="27"/>
    </row>
    <row r="24" spans="1:13" ht="12.75">
      <c r="A24" s="82" t="s">
        <v>20</v>
      </c>
      <c r="B24" s="82"/>
      <c r="C24" s="83">
        <f>SUM(C20:D22)</f>
        <v>48399450</v>
      </c>
      <c r="D24" s="83"/>
      <c r="E24" s="83">
        <f>SUM(E20:F22)</f>
        <v>48399450</v>
      </c>
      <c r="F24" s="83"/>
      <c r="H24" s="70" t="s">
        <v>20</v>
      </c>
      <c r="I24" s="70"/>
      <c r="J24" s="83">
        <f>SUM(J20:K22)</f>
        <v>43599450</v>
      </c>
      <c r="K24" s="83"/>
      <c r="L24" s="83">
        <f>SUM(L20:M22)</f>
        <v>43599450</v>
      </c>
      <c r="M24" s="83"/>
    </row>
    <row r="25" spans="1:13" ht="12.75">
      <c r="A25" s="47"/>
      <c r="B25" s="47"/>
      <c r="C25" s="49"/>
      <c r="D25" s="28"/>
      <c r="E25" s="28"/>
      <c r="F25" s="28"/>
      <c r="H25" s="19"/>
      <c r="I25" s="30"/>
      <c r="J25" s="28"/>
      <c r="K25" s="28"/>
      <c r="L25" s="49"/>
      <c r="M25" s="28"/>
    </row>
    <row r="26" spans="1:13" ht="12.75">
      <c r="A26" s="47"/>
      <c r="B26" s="47"/>
      <c r="C26" s="33"/>
      <c r="D26" s="32"/>
      <c r="E26" s="31"/>
      <c r="F26" s="32"/>
      <c r="H26" s="19"/>
      <c r="I26" s="30"/>
      <c r="J26" s="31"/>
      <c r="K26" s="32"/>
      <c r="L26" s="33"/>
      <c r="M26" s="32"/>
    </row>
    <row r="29" spans="1:4" ht="13.5" thickBot="1">
      <c r="A29" s="50"/>
      <c r="B29" s="50"/>
      <c r="C29" s="50"/>
      <c r="D29" s="34"/>
    </row>
  </sheetData>
  <sheetProtection/>
  <mergeCells count="38">
    <mergeCell ref="A24:B24"/>
    <mergeCell ref="C24:D24"/>
    <mergeCell ref="E24:F24"/>
    <mergeCell ref="H24:I24"/>
    <mergeCell ref="J24:K24"/>
    <mergeCell ref="L24:M24"/>
    <mergeCell ref="A21:B21"/>
    <mergeCell ref="C21:D21"/>
    <mergeCell ref="H21:I21"/>
    <mergeCell ref="J21:K21"/>
    <mergeCell ref="A22:B22"/>
    <mergeCell ref="C22:E22"/>
    <mergeCell ref="H22:I22"/>
    <mergeCell ref="J22:K22"/>
    <mergeCell ref="A16:K16"/>
    <mergeCell ref="A18:J18"/>
    <mergeCell ref="A20:B20"/>
    <mergeCell ref="E20:F20"/>
    <mergeCell ref="H20:I20"/>
    <mergeCell ref="L20:M20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zoomScalePageLayoutView="0" workbookViewId="0" topLeftCell="A7">
      <selection activeCell="A4" sqref="A4"/>
    </sheetView>
  </sheetViews>
  <sheetFormatPr defaultColWidth="11.421875" defaultRowHeight="12.75"/>
  <cols>
    <col min="1" max="2" width="9.7109375" style="4" customWidth="1"/>
    <col min="3" max="3" width="7.8515625" style="4" customWidth="1"/>
    <col min="4" max="4" width="4.7109375" style="4" customWidth="1"/>
    <col min="5" max="5" width="8.7109375" style="4" customWidth="1"/>
    <col min="6" max="6" width="3.8515625" style="4" customWidth="1"/>
    <col min="7" max="7" width="11.421875" style="4" customWidth="1"/>
    <col min="8" max="8" width="16.7109375" style="4" customWidth="1"/>
    <col min="9" max="9" width="5.7109375" style="4" customWidth="1"/>
    <col min="10" max="10" width="11.7109375" style="4" customWidth="1"/>
    <col min="11" max="11" width="23.7109375" style="4" customWidth="1"/>
    <col min="12" max="12" width="2.140625" style="4" customWidth="1"/>
    <col min="13" max="13" width="14.7109375" style="4" customWidth="1"/>
    <col min="14" max="14" width="4.00390625" style="4" customWidth="1"/>
    <col min="15" max="15" width="12.57421875" style="4" bestFit="1" customWidth="1"/>
    <col min="16" max="16" width="11.57421875" style="4" bestFit="1" customWidth="1"/>
    <col min="17" max="17" width="15.421875" style="5" bestFit="1" customWidth="1"/>
    <col min="18" max="16384" width="11.421875" style="4" customWidth="1"/>
  </cols>
  <sheetData>
    <row r="1" spans="1:14" ht="12.7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75</v>
      </c>
      <c r="M1" s="87"/>
      <c r="N1" s="87"/>
    </row>
    <row r="2" spans="1:14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52.5" customHeight="1">
      <c r="A3" s="82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5" spans="1:14" ht="13.5" thickBo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>
        <v>17629500</v>
      </c>
      <c r="M5" s="90"/>
      <c r="N5" s="90"/>
    </row>
    <row r="6" spans="1:14" ht="13.5" thickBot="1">
      <c r="A6" s="91" t="s">
        <v>1</v>
      </c>
      <c r="B6" s="91" t="s">
        <v>2</v>
      </c>
      <c r="C6" s="91" t="s">
        <v>3</v>
      </c>
      <c r="D6" s="91" t="s">
        <v>4</v>
      </c>
      <c r="E6" s="91" t="s">
        <v>5</v>
      </c>
      <c r="F6" s="91" t="s">
        <v>6</v>
      </c>
      <c r="G6" s="91" t="s">
        <v>7</v>
      </c>
      <c r="H6" s="91" t="s">
        <v>8</v>
      </c>
      <c r="I6" s="91" t="s">
        <v>9</v>
      </c>
      <c r="J6" s="91" t="s">
        <v>10</v>
      </c>
      <c r="K6" s="91" t="s">
        <v>11</v>
      </c>
      <c r="L6" s="93" t="s">
        <v>12</v>
      </c>
      <c r="M6" s="94"/>
      <c r="N6" s="95"/>
    </row>
    <row r="7" spans="1:14" ht="38.25" customHeight="1" thickBo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" t="s">
        <v>13</v>
      </c>
      <c r="M7" s="1" t="s">
        <v>14</v>
      </c>
      <c r="N7" s="1" t="s">
        <v>15</v>
      </c>
    </row>
    <row r="8" spans="1:15" ht="40.5" customHeight="1" thickBot="1">
      <c r="A8" s="61">
        <v>42333</v>
      </c>
      <c r="B8" s="62">
        <v>17</v>
      </c>
      <c r="C8" s="61">
        <v>42335</v>
      </c>
      <c r="D8" s="62">
        <v>77</v>
      </c>
      <c r="E8" s="63" t="s">
        <v>42</v>
      </c>
      <c r="F8" s="8" t="s">
        <v>57</v>
      </c>
      <c r="G8" s="23">
        <v>12698031.710079275</v>
      </c>
      <c r="H8" s="65" t="s">
        <v>52</v>
      </c>
      <c r="I8" s="66" t="s">
        <v>68</v>
      </c>
      <c r="J8" s="67" t="s">
        <v>56</v>
      </c>
      <c r="K8" s="64" t="s">
        <v>54</v>
      </c>
      <c r="L8" s="24"/>
      <c r="M8" s="24">
        <f>2246358*O8</f>
        <v>1617988.321630804</v>
      </c>
      <c r="N8" s="13"/>
      <c r="O8" s="4">
        <f>G8/L5</f>
        <v>0.7202718006795017</v>
      </c>
    </row>
    <row r="9" spans="1:14" ht="12" customHeight="1" thickBot="1">
      <c r="A9" s="22"/>
      <c r="B9" s="8"/>
      <c r="C9" s="22"/>
      <c r="D9" s="8"/>
      <c r="E9" s="7"/>
      <c r="F9" s="8"/>
      <c r="G9" s="23"/>
      <c r="H9" s="8"/>
      <c r="I9" s="12"/>
      <c r="J9" s="8"/>
      <c r="K9" s="8"/>
      <c r="L9" s="24"/>
      <c r="M9" s="24"/>
      <c r="N9" s="13"/>
    </row>
    <row r="10" spans="1:15" ht="36.75" customHeight="1" thickBot="1">
      <c r="A10" s="22">
        <v>42333</v>
      </c>
      <c r="B10" s="8">
        <v>17</v>
      </c>
      <c r="C10" s="22">
        <v>42335</v>
      </c>
      <c r="D10" s="8">
        <v>77</v>
      </c>
      <c r="E10" s="7" t="s">
        <v>42</v>
      </c>
      <c r="F10" s="8" t="s">
        <v>58</v>
      </c>
      <c r="G10" s="23">
        <v>186344.28086070213</v>
      </c>
      <c r="H10" s="8" t="s">
        <v>52</v>
      </c>
      <c r="I10" s="12" t="s">
        <v>68</v>
      </c>
      <c r="J10" s="8" t="s">
        <v>56</v>
      </c>
      <c r="K10" s="8" t="s">
        <v>54</v>
      </c>
      <c r="L10" s="24"/>
      <c r="M10" s="24">
        <f>2246358*O10</f>
        <v>23744.06342015855</v>
      </c>
      <c r="N10" s="13"/>
      <c r="O10" s="4">
        <f>G10/L5</f>
        <v>0.010570026425066062</v>
      </c>
    </row>
    <row r="11" spans="1:14" ht="12" customHeight="1" thickBot="1">
      <c r="A11" s="22"/>
      <c r="B11" s="8"/>
      <c r="C11" s="22"/>
      <c r="D11" s="8"/>
      <c r="E11" s="7"/>
      <c r="F11" s="8"/>
      <c r="G11" s="23"/>
      <c r="H11" s="8"/>
      <c r="I11" s="12"/>
      <c r="J11" s="8"/>
      <c r="K11" s="8"/>
      <c r="L11" s="24"/>
      <c r="M11" s="24"/>
      <c r="N11" s="13"/>
    </row>
    <row r="12" spans="1:15" ht="39" customHeight="1" thickBot="1">
      <c r="A12" s="22">
        <v>42333</v>
      </c>
      <c r="B12" s="8">
        <v>17</v>
      </c>
      <c r="C12" s="22">
        <v>42335</v>
      </c>
      <c r="D12" s="8">
        <v>77</v>
      </c>
      <c r="E12" s="7" t="s">
        <v>42</v>
      </c>
      <c r="F12" s="8" t="s">
        <v>59</v>
      </c>
      <c r="G12" s="23">
        <v>425929.784824462</v>
      </c>
      <c r="H12" s="8" t="s">
        <v>52</v>
      </c>
      <c r="I12" s="12" t="s">
        <v>68</v>
      </c>
      <c r="J12" s="8" t="s">
        <v>56</v>
      </c>
      <c r="K12" s="8" t="s">
        <v>54</v>
      </c>
      <c r="L12" s="24"/>
      <c r="M12" s="24">
        <f>2246358*O12</f>
        <v>54272.1449603624</v>
      </c>
      <c r="N12" s="13"/>
      <c r="O12" s="4">
        <f>G12/L5</f>
        <v>0.024160060400151</v>
      </c>
    </row>
    <row r="13" spans="1:14" ht="12" customHeight="1" thickBot="1">
      <c r="A13" s="22"/>
      <c r="B13" s="8"/>
      <c r="C13" s="22"/>
      <c r="D13" s="8"/>
      <c r="E13" s="7"/>
      <c r="F13" s="8"/>
      <c r="G13" s="23"/>
      <c r="H13" s="8"/>
      <c r="I13" s="12"/>
      <c r="J13" s="8"/>
      <c r="K13" s="8"/>
      <c r="L13" s="24"/>
      <c r="M13" s="24"/>
      <c r="N13" s="13"/>
    </row>
    <row r="14" spans="1:15" ht="39" customHeight="1" thickBot="1">
      <c r="A14" s="22">
        <v>42333</v>
      </c>
      <c r="B14" s="8">
        <v>17</v>
      </c>
      <c r="C14" s="22">
        <v>42335</v>
      </c>
      <c r="D14" s="8">
        <v>77</v>
      </c>
      <c r="E14" s="7" t="s">
        <v>42</v>
      </c>
      <c r="F14" s="8" t="s">
        <v>60</v>
      </c>
      <c r="G14" s="23">
        <v>266206.1155152888</v>
      </c>
      <c r="H14" s="8" t="s">
        <v>52</v>
      </c>
      <c r="I14" s="12" t="s">
        <v>68</v>
      </c>
      <c r="J14" s="8" t="s">
        <v>56</v>
      </c>
      <c r="K14" s="8" t="s">
        <v>54</v>
      </c>
      <c r="L14" s="24"/>
      <c r="M14" s="24">
        <f>2246358*O14</f>
        <v>33920.0906002265</v>
      </c>
      <c r="N14" s="13"/>
      <c r="O14" s="4">
        <f>G14/L5</f>
        <v>0.015100037750094374</v>
      </c>
    </row>
    <row r="15" spans="1:14" ht="12" customHeight="1" thickBot="1">
      <c r="A15" s="22"/>
      <c r="B15" s="8"/>
      <c r="C15" s="22"/>
      <c r="D15" s="8"/>
      <c r="E15" s="7"/>
      <c r="F15" s="8"/>
      <c r="G15" s="23"/>
      <c r="H15" s="8"/>
      <c r="I15" s="12"/>
      <c r="J15" s="8"/>
      <c r="K15" s="8"/>
      <c r="L15" s="24"/>
      <c r="M15" s="24"/>
      <c r="N15" s="13"/>
    </row>
    <row r="16" spans="1:15" ht="39" customHeight="1" thickBot="1">
      <c r="A16" s="22">
        <v>42333</v>
      </c>
      <c r="B16" s="8">
        <v>17</v>
      </c>
      <c r="C16" s="22">
        <v>42335</v>
      </c>
      <c r="D16" s="8">
        <v>77</v>
      </c>
      <c r="E16" s="7" t="s">
        <v>42</v>
      </c>
      <c r="F16" s="8" t="s">
        <v>61</v>
      </c>
      <c r="G16" s="23">
        <v>266206.1155152888</v>
      </c>
      <c r="H16" s="8" t="s">
        <v>52</v>
      </c>
      <c r="I16" s="12" t="s">
        <v>68</v>
      </c>
      <c r="J16" s="8" t="s">
        <v>56</v>
      </c>
      <c r="K16" s="8" t="s">
        <v>54</v>
      </c>
      <c r="L16" s="24"/>
      <c r="M16" s="24">
        <f>2246358*O16</f>
        <v>33920.0906002265</v>
      </c>
      <c r="N16" s="13"/>
      <c r="O16" s="4">
        <f>G16/L5</f>
        <v>0.015100037750094374</v>
      </c>
    </row>
    <row r="17" spans="1:14" ht="12" customHeight="1" thickBot="1">
      <c r="A17" s="22"/>
      <c r="B17" s="8"/>
      <c r="C17" s="22"/>
      <c r="D17" s="8"/>
      <c r="E17" s="7"/>
      <c r="F17" s="8"/>
      <c r="G17" s="23"/>
      <c r="H17" s="8"/>
      <c r="I17" s="12"/>
      <c r="J17" s="8"/>
      <c r="K17" s="8"/>
      <c r="L17" s="24"/>
      <c r="M17" s="24"/>
      <c r="N17" s="13"/>
    </row>
    <row r="18" spans="1:14" ht="12" customHeight="1" thickBot="1">
      <c r="A18" s="22"/>
      <c r="B18" s="8"/>
      <c r="C18" s="22"/>
      <c r="D18" s="8"/>
      <c r="E18" s="7"/>
      <c r="F18" s="8"/>
      <c r="G18" s="23"/>
      <c r="H18" s="8"/>
      <c r="I18" s="12"/>
      <c r="J18" s="8"/>
      <c r="K18" s="8"/>
      <c r="L18" s="24"/>
      <c r="M18" s="24"/>
      <c r="N18" s="13"/>
    </row>
    <row r="19" spans="1:15" ht="39" customHeight="1" thickBot="1">
      <c r="A19" s="22">
        <v>42333</v>
      </c>
      <c r="B19" s="8">
        <v>17</v>
      </c>
      <c r="C19" s="22">
        <v>42335</v>
      </c>
      <c r="D19" s="8">
        <v>77</v>
      </c>
      <c r="E19" s="7" t="s">
        <v>42</v>
      </c>
      <c r="F19" s="8" t="s">
        <v>62</v>
      </c>
      <c r="G19" s="23">
        <v>425929.784824462</v>
      </c>
      <c r="H19" s="8" t="s">
        <v>52</v>
      </c>
      <c r="I19" s="12" t="s">
        <v>68</v>
      </c>
      <c r="J19" s="8" t="s">
        <v>56</v>
      </c>
      <c r="K19" s="8" t="s">
        <v>54</v>
      </c>
      <c r="L19" s="24"/>
      <c r="M19" s="24">
        <f>2246358*O19</f>
        <v>54272.1449603624</v>
      </c>
      <c r="N19" s="13"/>
      <c r="O19" s="4">
        <f>G19/L5</f>
        <v>0.024160060400151</v>
      </c>
    </row>
    <row r="20" spans="1:14" ht="12" customHeight="1" thickBot="1">
      <c r="A20" s="22"/>
      <c r="B20" s="8"/>
      <c r="C20" s="22"/>
      <c r="D20" s="8"/>
      <c r="E20" s="7"/>
      <c r="F20" s="8"/>
      <c r="G20" s="23"/>
      <c r="H20" s="8"/>
      <c r="I20" s="12"/>
      <c r="J20" s="8"/>
      <c r="K20" s="8"/>
      <c r="L20" s="24"/>
      <c r="M20" s="24"/>
      <c r="N20" s="13"/>
    </row>
    <row r="21" spans="1:15" ht="39" customHeight="1" thickBot="1">
      <c r="A21" s="22">
        <v>42333</v>
      </c>
      <c r="B21" s="8">
        <v>17</v>
      </c>
      <c r="C21" s="22">
        <v>42335</v>
      </c>
      <c r="D21" s="8">
        <v>77</v>
      </c>
      <c r="E21" s="7" t="s">
        <v>42</v>
      </c>
      <c r="F21" s="8" t="s">
        <v>63</v>
      </c>
      <c r="G21" s="23">
        <v>452550.39637599094</v>
      </c>
      <c r="H21" s="8" t="s">
        <v>52</v>
      </c>
      <c r="I21" s="12" t="s">
        <v>68</v>
      </c>
      <c r="J21" s="8" t="s">
        <v>56</v>
      </c>
      <c r="K21" s="8" t="s">
        <v>54</v>
      </c>
      <c r="L21" s="24"/>
      <c r="M21" s="24">
        <f>2246358*O21</f>
        <v>57664.15402038505</v>
      </c>
      <c r="N21" s="13"/>
      <c r="O21" s="4">
        <f>G21/L5</f>
        <v>0.025670064175160438</v>
      </c>
    </row>
    <row r="22" spans="1:14" ht="12" customHeight="1" thickBot="1">
      <c r="A22" s="22"/>
      <c r="B22" s="8"/>
      <c r="C22" s="22"/>
      <c r="D22" s="8"/>
      <c r="E22" s="7"/>
      <c r="F22" s="8"/>
      <c r="G22" s="23"/>
      <c r="H22" s="8"/>
      <c r="I22" s="12"/>
      <c r="J22" s="8"/>
      <c r="K22" s="8"/>
      <c r="L22" s="24"/>
      <c r="M22" s="24"/>
      <c r="N22" s="13"/>
    </row>
    <row r="23" spans="1:15" ht="39" customHeight="1" thickBot="1">
      <c r="A23" s="22">
        <v>42333</v>
      </c>
      <c r="B23" s="8">
        <v>17</v>
      </c>
      <c r="C23" s="22">
        <v>42335</v>
      </c>
      <c r="D23" s="8">
        <v>77</v>
      </c>
      <c r="E23" s="7" t="s">
        <v>42</v>
      </c>
      <c r="F23" s="8" t="s">
        <v>64</v>
      </c>
      <c r="G23" s="23">
        <v>1468229.1140343235</v>
      </c>
      <c r="H23" s="8" t="s">
        <v>52</v>
      </c>
      <c r="I23" s="12" t="s">
        <v>68</v>
      </c>
      <c r="J23" s="8" t="s">
        <v>56</v>
      </c>
      <c r="K23" s="8" t="s">
        <v>54</v>
      </c>
      <c r="L23" s="24"/>
      <c r="M23" s="24">
        <f>2246358*O23</f>
        <v>187082.34584894154</v>
      </c>
      <c r="N23" s="13"/>
      <c r="O23" s="4">
        <f>G23/L5</f>
        <v>0.08328251589859743</v>
      </c>
    </row>
    <row r="24" spans="1:14" ht="12" customHeight="1" thickBot="1">
      <c r="A24" s="22"/>
      <c r="B24" s="8"/>
      <c r="C24" s="22"/>
      <c r="D24" s="8"/>
      <c r="E24" s="7"/>
      <c r="F24" s="8"/>
      <c r="G24" s="23"/>
      <c r="H24" s="8"/>
      <c r="I24" s="12"/>
      <c r="J24" s="8"/>
      <c r="K24" s="8"/>
      <c r="L24" s="24"/>
      <c r="M24" s="24"/>
      <c r="N24" s="13"/>
    </row>
    <row r="25" spans="1:15" ht="39" customHeight="1" thickBot="1">
      <c r="A25" s="22">
        <v>42333</v>
      </c>
      <c r="B25" s="8">
        <v>17</v>
      </c>
      <c r="C25" s="22">
        <v>42335</v>
      </c>
      <c r="D25" s="8">
        <v>77</v>
      </c>
      <c r="E25" s="7" t="s">
        <v>42</v>
      </c>
      <c r="F25" s="8" t="s">
        <v>65</v>
      </c>
      <c r="G25" s="23">
        <v>266206.1155152888</v>
      </c>
      <c r="H25" s="8" t="s">
        <v>52</v>
      </c>
      <c r="I25" s="12" t="s">
        <v>68</v>
      </c>
      <c r="J25" s="8" t="s">
        <v>56</v>
      </c>
      <c r="K25" s="8" t="s">
        <v>54</v>
      </c>
      <c r="L25" s="24"/>
      <c r="M25" s="24">
        <f>2246358*O25</f>
        <v>33920.0906002265</v>
      </c>
      <c r="N25" s="13"/>
      <c r="O25" s="4">
        <f>G25/L5</f>
        <v>0.015100037750094374</v>
      </c>
    </row>
    <row r="26" spans="1:14" ht="12" customHeight="1" thickBot="1">
      <c r="A26" s="22"/>
      <c r="B26" s="8"/>
      <c r="C26" s="22"/>
      <c r="D26" s="8"/>
      <c r="E26" s="7"/>
      <c r="F26" s="8"/>
      <c r="G26" s="23"/>
      <c r="H26" s="8"/>
      <c r="I26" s="12"/>
      <c r="J26" s="8"/>
      <c r="K26" s="8"/>
      <c r="L26" s="24"/>
      <c r="M26" s="24"/>
      <c r="N26" s="13"/>
    </row>
    <row r="27" spans="1:14" ht="12" customHeight="1" thickBot="1">
      <c r="A27" s="22"/>
      <c r="B27" s="8"/>
      <c r="C27" s="22"/>
      <c r="D27" s="8"/>
      <c r="E27" s="7"/>
      <c r="F27" s="8"/>
      <c r="G27" s="23"/>
      <c r="H27" s="8"/>
      <c r="I27" s="12"/>
      <c r="J27" s="8"/>
      <c r="K27" s="8"/>
      <c r="L27" s="24"/>
      <c r="M27" s="24"/>
      <c r="N27" s="13"/>
    </row>
    <row r="28" spans="1:15" ht="39" customHeight="1" thickBot="1">
      <c r="A28" s="22">
        <v>42333</v>
      </c>
      <c r="B28" s="8">
        <v>17</v>
      </c>
      <c r="C28" s="22">
        <v>42335</v>
      </c>
      <c r="D28" s="8">
        <v>77</v>
      </c>
      <c r="E28" s="7" t="s">
        <v>42</v>
      </c>
      <c r="F28" s="8" t="s">
        <v>66</v>
      </c>
      <c r="G28" s="23">
        <v>987522.3015942154</v>
      </c>
      <c r="H28" s="8" t="s">
        <v>52</v>
      </c>
      <c r="I28" s="12" t="s">
        <v>68</v>
      </c>
      <c r="J28" s="8" t="s">
        <v>56</v>
      </c>
      <c r="K28" s="8" t="s">
        <v>54</v>
      </c>
      <c r="L28" s="24"/>
      <c r="M28" s="24">
        <f>2246358*O28</f>
        <v>125830.48993814792</v>
      </c>
      <c r="N28" s="13"/>
      <c r="O28" s="4">
        <f>G28/L5</f>
        <v>0.05601533234602317</v>
      </c>
    </row>
    <row r="29" spans="1:14" ht="12" customHeight="1" thickBot="1">
      <c r="A29" s="22"/>
      <c r="B29" s="8"/>
      <c r="C29" s="22"/>
      <c r="D29" s="8"/>
      <c r="E29" s="7"/>
      <c r="F29" s="8"/>
      <c r="G29" s="23"/>
      <c r="H29" s="8"/>
      <c r="I29" s="12"/>
      <c r="J29" s="8"/>
      <c r="K29" s="8"/>
      <c r="L29" s="24"/>
      <c r="M29" s="24"/>
      <c r="N29" s="13"/>
    </row>
    <row r="30" spans="1:15" ht="39" customHeight="1" thickBot="1">
      <c r="A30" s="22">
        <v>42333</v>
      </c>
      <c r="B30" s="8">
        <v>17</v>
      </c>
      <c r="C30" s="22">
        <v>42335</v>
      </c>
      <c r="D30" s="8">
        <v>77</v>
      </c>
      <c r="E30" s="7" t="s">
        <v>42</v>
      </c>
      <c r="F30" s="8" t="s">
        <v>67</v>
      </c>
      <c r="G30" s="23">
        <v>186344.28086070213</v>
      </c>
      <c r="H30" s="8" t="s">
        <v>52</v>
      </c>
      <c r="I30" s="12" t="s">
        <v>68</v>
      </c>
      <c r="J30" s="8" t="s">
        <v>56</v>
      </c>
      <c r="K30" s="8" t="s">
        <v>54</v>
      </c>
      <c r="L30" s="24"/>
      <c r="M30" s="24">
        <f>2246358*O30</f>
        <v>23744.06342015855</v>
      </c>
      <c r="N30" s="13"/>
      <c r="O30" s="4">
        <f>G30/L5</f>
        <v>0.010570026425066062</v>
      </c>
    </row>
    <row r="31" spans="1:29" ht="15.75" customHeight="1" thickBot="1">
      <c r="A31" s="22"/>
      <c r="B31" s="8"/>
      <c r="C31" s="22"/>
      <c r="D31" s="8"/>
      <c r="E31" s="7"/>
      <c r="F31" s="8"/>
      <c r="G31" s="23"/>
      <c r="H31" s="8"/>
      <c r="I31" s="12"/>
      <c r="J31" s="8"/>
      <c r="K31" s="8"/>
      <c r="L31" s="24"/>
      <c r="M31" s="24"/>
      <c r="N31" s="12"/>
      <c r="O31" s="53"/>
      <c r="P31" s="54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ht="15.75" customHeight="1" thickBot="1">
      <c r="A32" s="96" t="s">
        <v>16</v>
      </c>
      <c r="B32" s="97"/>
      <c r="C32" s="97"/>
      <c r="D32" s="97"/>
      <c r="E32" s="97"/>
      <c r="F32" s="97"/>
      <c r="G32" s="97"/>
      <c r="H32" s="97"/>
      <c r="I32" s="97"/>
      <c r="J32" s="97"/>
      <c r="K32" s="98"/>
      <c r="L32" s="2">
        <f>SUM(L8:L31)</f>
        <v>0</v>
      </c>
      <c r="M32" s="24">
        <f>SUM(M8:M31)</f>
        <v>2246358</v>
      </c>
      <c r="N32" s="4">
        <f>SUM(N8:N31)</f>
        <v>0</v>
      </c>
      <c r="O32" s="4">
        <f>SUM(O8:O31)</f>
        <v>1</v>
      </c>
      <c r="P32" s="56"/>
      <c r="Q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2:29" ht="12.75">
      <c r="L33" s="3"/>
      <c r="P33" s="56"/>
      <c r="Q33" s="57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10" ht="12.75">
      <c r="A34" s="88" t="s">
        <v>25</v>
      </c>
      <c r="B34" s="88"/>
      <c r="C34" s="88"/>
      <c r="D34" s="88"/>
      <c r="E34" s="88"/>
      <c r="F34" s="88"/>
      <c r="G34" s="88"/>
      <c r="H34" s="88"/>
      <c r="I34" s="88"/>
      <c r="J34" s="88"/>
    </row>
    <row r="35" ht="12.75">
      <c r="P35" s="3"/>
    </row>
    <row r="36" spans="1:13" ht="25.5" customHeight="1">
      <c r="A36" s="88" t="s">
        <v>17</v>
      </c>
      <c r="B36" s="88"/>
      <c r="C36" s="5"/>
      <c r="D36" s="5"/>
      <c r="E36" s="99">
        <f>L5</f>
        <v>17629500</v>
      </c>
      <c r="F36" s="99"/>
      <c r="H36" s="88" t="s">
        <v>21</v>
      </c>
      <c r="I36" s="88"/>
      <c r="J36" s="5"/>
      <c r="K36" s="5"/>
      <c r="L36" s="100">
        <f>L32+M32+N32</f>
        <v>2246358</v>
      </c>
      <c r="M36" s="100"/>
    </row>
    <row r="37" spans="1:13" ht="25.5" customHeight="1">
      <c r="A37" s="88" t="s">
        <v>18</v>
      </c>
      <c r="B37" s="88"/>
      <c r="C37" s="99">
        <f>M32</f>
        <v>2246358</v>
      </c>
      <c r="D37" s="99"/>
      <c r="E37" s="5"/>
      <c r="F37" s="5"/>
      <c r="H37" s="88" t="s">
        <v>22</v>
      </c>
      <c r="I37" s="88"/>
      <c r="J37" s="100">
        <f>N32</f>
        <v>0</v>
      </c>
      <c r="K37" s="100"/>
      <c r="L37" s="5"/>
      <c r="M37" s="5"/>
    </row>
    <row r="38" spans="1:13" ht="39" customHeight="1">
      <c r="A38" s="88" t="s">
        <v>19</v>
      </c>
      <c r="B38" s="88"/>
      <c r="C38" s="100">
        <f>E36-C37</f>
        <v>15383142</v>
      </c>
      <c r="D38" s="100"/>
      <c r="E38" s="5"/>
      <c r="F38" s="5"/>
      <c r="H38" s="88" t="s">
        <v>23</v>
      </c>
      <c r="I38" s="88"/>
      <c r="J38" s="100">
        <f>L32+M32</f>
        <v>2246358</v>
      </c>
      <c r="K38" s="100"/>
      <c r="L38" s="5"/>
      <c r="M38" s="5"/>
    </row>
    <row r="39" spans="3:13" ht="12.75">
      <c r="C39" s="5"/>
      <c r="D39" s="5"/>
      <c r="E39" s="5"/>
      <c r="F39" s="5"/>
      <c r="J39" s="5"/>
      <c r="K39" s="5"/>
      <c r="L39" s="5"/>
      <c r="M39" s="5"/>
    </row>
    <row r="40" spans="1:13" ht="12.75">
      <c r="A40" s="88" t="s">
        <v>20</v>
      </c>
      <c r="B40" s="88"/>
      <c r="C40" s="100">
        <f>SUM(C36:D38)</f>
        <v>17629500</v>
      </c>
      <c r="D40" s="100"/>
      <c r="E40" s="100">
        <f>SUM(E36:F38)</f>
        <v>17629500</v>
      </c>
      <c r="F40" s="100"/>
      <c r="H40" s="88" t="s">
        <v>20</v>
      </c>
      <c r="I40" s="88"/>
      <c r="J40" s="100">
        <f>SUM(J36:K38)</f>
        <v>2246358</v>
      </c>
      <c r="K40" s="100"/>
      <c r="L40" s="100">
        <f>SUM(L36:M38)</f>
        <v>2246358</v>
      </c>
      <c r="M40" s="100"/>
    </row>
    <row r="43" spans="1:4" ht="13.5" thickBot="1">
      <c r="A43" s="18"/>
      <c r="B43" s="18"/>
      <c r="C43" s="18"/>
      <c r="D43" s="18"/>
    </row>
    <row r="44" ht="12.75">
      <c r="M44" s="3">
        <v>17218500.000000007</v>
      </c>
    </row>
    <row r="45" spans="3:13" ht="12.75">
      <c r="C45" s="99"/>
      <c r="D45" s="99"/>
      <c r="M45" s="3">
        <f>M44+C37</f>
        <v>19464858.000000007</v>
      </c>
    </row>
    <row r="46" ht="12.75">
      <c r="E46" s="3"/>
    </row>
    <row r="47" ht="12.75">
      <c r="M47" s="3"/>
    </row>
    <row r="48" spans="3:4" ht="12.75">
      <c r="C48" s="101"/>
      <c r="D48" s="85"/>
    </row>
  </sheetData>
  <sheetProtection/>
  <mergeCells count="40">
    <mergeCell ref="C48:D48"/>
    <mergeCell ref="C45:D45"/>
    <mergeCell ref="A40:B40"/>
    <mergeCell ref="C40:D40"/>
    <mergeCell ref="E40:F40"/>
    <mergeCell ref="H40:I40"/>
    <mergeCell ref="J40:K40"/>
    <mergeCell ref="L40:M40"/>
    <mergeCell ref="A37:B37"/>
    <mergeCell ref="C37:D37"/>
    <mergeCell ref="H37:I37"/>
    <mergeCell ref="J37:K37"/>
    <mergeCell ref="A38:B38"/>
    <mergeCell ref="C38:D38"/>
    <mergeCell ref="H38:I38"/>
    <mergeCell ref="J38:K38"/>
    <mergeCell ref="A32:K32"/>
    <mergeCell ref="A34:J34"/>
    <mergeCell ref="A36:B36"/>
    <mergeCell ref="E36:F36"/>
    <mergeCell ref="H36:I36"/>
    <mergeCell ref="L36:M36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5">
      <selection activeCell="A4" sqref="A4"/>
    </sheetView>
  </sheetViews>
  <sheetFormatPr defaultColWidth="11.421875" defaultRowHeight="12.75"/>
  <cols>
    <col min="1" max="1" width="8.8515625" style="4" customWidth="1"/>
    <col min="2" max="2" width="3.7109375" style="4" customWidth="1"/>
    <col min="3" max="3" width="8.7109375" style="4" customWidth="1"/>
    <col min="4" max="4" width="4.7109375" style="4" customWidth="1"/>
    <col min="5" max="5" width="4.421875" style="4" customWidth="1"/>
    <col min="6" max="6" width="9.8515625" style="4" customWidth="1"/>
    <col min="7" max="7" width="13.28125" style="52" customWidth="1"/>
    <col min="8" max="8" width="21.00390625" style="4" customWidth="1"/>
    <col min="9" max="9" width="9.8515625" style="4" customWidth="1"/>
    <col min="10" max="10" width="7.7109375" style="4" customWidth="1"/>
    <col min="11" max="11" width="29.7109375" style="4" customWidth="1"/>
    <col min="12" max="12" width="3.7109375" style="4" customWidth="1"/>
    <col min="13" max="13" width="13.140625" style="4" customWidth="1"/>
    <col min="14" max="14" width="4.00390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4" ht="12.75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73</v>
      </c>
      <c r="M1" s="87"/>
      <c r="N1" s="87"/>
    </row>
    <row r="2" spans="1:14" ht="12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51" customHeight="1">
      <c r="A3" s="82" t="s">
        <v>77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5" spans="1:14" ht="13.5" thickBo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>
        <v>16176500</v>
      </c>
      <c r="M5" s="90"/>
      <c r="N5" s="90"/>
    </row>
    <row r="6" spans="1:14" ht="13.5" thickBot="1">
      <c r="A6" s="91" t="s">
        <v>1</v>
      </c>
      <c r="B6" s="91" t="s">
        <v>2</v>
      </c>
      <c r="C6" s="91" t="s">
        <v>3</v>
      </c>
      <c r="D6" s="91" t="s">
        <v>4</v>
      </c>
      <c r="E6" s="91" t="s">
        <v>5</v>
      </c>
      <c r="F6" s="91" t="s">
        <v>6</v>
      </c>
      <c r="G6" s="102" t="s">
        <v>7</v>
      </c>
      <c r="H6" s="91" t="s">
        <v>8</v>
      </c>
      <c r="I6" s="91" t="s">
        <v>9</v>
      </c>
      <c r="J6" s="91" t="s">
        <v>10</v>
      </c>
      <c r="K6" s="91" t="s">
        <v>11</v>
      </c>
      <c r="L6" s="93" t="s">
        <v>12</v>
      </c>
      <c r="M6" s="94"/>
      <c r="N6" s="95"/>
    </row>
    <row r="7" spans="1:14" ht="64.5" customHeight="1" thickBot="1">
      <c r="A7" s="92"/>
      <c r="B7" s="92"/>
      <c r="C7" s="92"/>
      <c r="D7" s="92"/>
      <c r="E7" s="92"/>
      <c r="F7" s="92"/>
      <c r="G7" s="103"/>
      <c r="H7" s="92"/>
      <c r="I7" s="92"/>
      <c r="J7" s="92"/>
      <c r="K7" s="92"/>
      <c r="L7" s="1" t="s">
        <v>13</v>
      </c>
      <c r="M7" s="1" t="s">
        <v>14</v>
      </c>
      <c r="N7" s="1" t="s">
        <v>15</v>
      </c>
    </row>
    <row r="8" spans="1:15" ht="15" customHeight="1">
      <c r="A8" s="15"/>
      <c r="B8" s="6"/>
      <c r="C8" s="15"/>
      <c r="D8" s="6"/>
      <c r="E8" s="9"/>
      <c r="F8" s="17" t="s">
        <v>57</v>
      </c>
      <c r="G8" s="11">
        <v>11601500</v>
      </c>
      <c r="H8" s="16"/>
      <c r="I8" s="14"/>
      <c r="J8" s="10"/>
      <c r="K8" s="17"/>
      <c r="L8" s="6"/>
      <c r="M8" s="11">
        <v>0</v>
      </c>
      <c r="N8" s="13"/>
      <c r="O8" s="60">
        <f>G8/L5</f>
        <v>0.7171823323957592</v>
      </c>
    </row>
    <row r="9" spans="1:15" ht="15" customHeight="1">
      <c r="A9" s="15"/>
      <c r="B9" s="6"/>
      <c r="C9" s="15"/>
      <c r="D9" s="6"/>
      <c r="E9" s="9"/>
      <c r="F9" s="17"/>
      <c r="G9" s="11"/>
      <c r="H9" s="16"/>
      <c r="I9" s="14"/>
      <c r="J9" s="10"/>
      <c r="K9" s="17"/>
      <c r="L9" s="6"/>
      <c r="M9" s="11">
        <v>0</v>
      </c>
      <c r="N9" s="13"/>
      <c r="O9" s="60"/>
    </row>
    <row r="10" spans="1:15" ht="15" customHeight="1">
      <c r="A10" s="15"/>
      <c r="B10" s="6"/>
      <c r="C10" s="15"/>
      <c r="D10" s="6"/>
      <c r="E10" s="9"/>
      <c r="F10" s="17" t="s">
        <v>58</v>
      </c>
      <c r="G10" s="11">
        <v>208000</v>
      </c>
      <c r="H10" s="16"/>
      <c r="I10" s="14"/>
      <c r="J10" s="10"/>
      <c r="K10" s="17"/>
      <c r="L10" s="6"/>
      <c r="M10" s="11">
        <v>0</v>
      </c>
      <c r="N10" s="13"/>
      <c r="O10" s="60">
        <f>G10/L5</f>
        <v>0.012858158439711928</v>
      </c>
    </row>
    <row r="11" spans="1:15" ht="15" customHeight="1">
      <c r="A11" s="15"/>
      <c r="B11" s="6"/>
      <c r="C11" s="15"/>
      <c r="D11" s="6"/>
      <c r="E11" s="9"/>
      <c r="F11" s="17"/>
      <c r="G11" s="11"/>
      <c r="H11" s="16"/>
      <c r="I11" s="14"/>
      <c r="J11" s="10"/>
      <c r="K11" s="17"/>
      <c r="L11" s="6"/>
      <c r="M11" s="11">
        <v>0</v>
      </c>
      <c r="N11" s="13"/>
      <c r="O11" s="60"/>
    </row>
    <row r="12" spans="1:15" ht="15" customHeight="1">
      <c r="A12" s="15"/>
      <c r="B12" s="6"/>
      <c r="C12" s="15"/>
      <c r="D12" s="6"/>
      <c r="E12" s="9"/>
      <c r="F12" s="17" t="s">
        <v>59</v>
      </c>
      <c r="G12" s="11">
        <v>442000</v>
      </c>
      <c r="H12" s="16"/>
      <c r="I12" s="9"/>
      <c r="J12" s="10"/>
      <c r="K12" s="17"/>
      <c r="L12" s="6"/>
      <c r="M12" s="11">
        <v>0</v>
      </c>
      <c r="N12" s="13"/>
      <c r="O12" s="60">
        <f>G12/L5</f>
        <v>0.027323586684387845</v>
      </c>
    </row>
    <row r="13" spans="1:15" ht="15" customHeight="1">
      <c r="A13" s="15"/>
      <c r="B13" s="6"/>
      <c r="C13" s="15"/>
      <c r="D13" s="6"/>
      <c r="E13" s="9"/>
      <c r="F13" s="17"/>
      <c r="G13" s="11"/>
      <c r="H13" s="16"/>
      <c r="I13" s="9"/>
      <c r="J13" s="10"/>
      <c r="K13" s="17"/>
      <c r="L13" s="6"/>
      <c r="M13" s="11">
        <v>0</v>
      </c>
      <c r="N13" s="13"/>
      <c r="O13" s="60"/>
    </row>
    <row r="14" spans="1:15" ht="15" customHeight="1">
      <c r="A14" s="15"/>
      <c r="B14" s="6"/>
      <c r="C14" s="15"/>
      <c r="D14" s="6"/>
      <c r="E14" s="9"/>
      <c r="F14" s="17" t="s">
        <v>60</v>
      </c>
      <c r="G14" s="11">
        <v>312000</v>
      </c>
      <c r="H14" s="16"/>
      <c r="I14" s="9"/>
      <c r="J14" s="10"/>
      <c r="K14" s="17"/>
      <c r="L14" s="6"/>
      <c r="M14" s="11">
        <v>0</v>
      </c>
      <c r="N14" s="13"/>
      <c r="O14" s="60">
        <f>G14/L5</f>
        <v>0.019287237659567892</v>
      </c>
    </row>
    <row r="15" spans="1:15" ht="15" customHeight="1">
      <c r="A15" s="15"/>
      <c r="B15" s="6"/>
      <c r="C15" s="15"/>
      <c r="D15" s="6"/>
      <c r="E15" s="9"/>
      <c r="F15" s="17"/>
      <c r="G15" s="11"/>
      <c r="H15" s="16"/>
      <c r="I15" s="9"/>
      <c r="J15" s="10"/>
      <c r="K15" s="17"/>
      <c r="L15" s="6"/>
      <c r="M15" s="11">
        <v>0</v>
      </c>
      <c r="N15" s="13"/>
      <c r="O15" s="60"/>
    </row>
    <row r="16" spans="1:15" ht="15" customHeight="1">
      <c r="A16" s="15"/>
      <c r="B16" s="6"/>
      <c r="C16" s="15"/>
      <c r="D16" s="6"/>
      <c r="E16" s="9"/>
      <c r="F16" s="17" t="s">
        <v>61</v>
      </c>
      <c r="G16" s="11">
        <v>234000</v>
      </c>
      <c r="H16" s="16"/>
      <c r="I16" s="9"/>
      <c r="J16" s="10"/>
      <c r="K16" s="17"/>
      <c r="L16" s="6"/>
      <c r="M16" s="11">
        <v>0</v>
      </c>
      <c r="N16" s="13"/>
      <c r="O16" s="60">
        <f>G16/L5</f>
        <v>0.014465428244675919</v>
      </c>
    </row>
    <row r="17" spans="1:15" ht="15" customHeight="1">
      <c r="A17" s="15"/>
      <c r="B17" s="6"/>
      <c r="C17" s="15"/>
      <c r="D17" s="6"/>
      <c r="E17" s="9"/>
      <c r="F17" s="17"/>
      <c r="G17" s="11"/>
      <c r="H17" s="16"/>
      <c r="I17" s="9"/>
      <c r="J17" s="10"/>
      <c r="K17" s="17"/>
      <c r="L17" s="6"/>
      <c r="M17" s="11">
        <v>0</v>
      </c>
      <c r="N17" s="13"/>
      <c r="O17" s="60"/>
    </row>
    <row r="18" spans="1:15" ht="15" customHeight="1">
      <c r="A18" s="15"/>
      <c r="B18" s="6"/>
      <c r="C18" s="15"/>
      <c r="D18" s="6"/>
      <c r="E18" s="9"/>
      <c r="F18" s="17" t="s">
        <v>62</v>
      </c>
      <c r="G18" s="11">
        <v>390000</v>
      </c>
      <c r="H18" s="16"/>
      <c r="I18" s="9"/>
      <c r="J18" s="10"/>
      <c r="K18" s="17"/>
      <c r="L18" s="6"/>
      <c r="M18" s="11">
        <v>0</v>
      </c>
      <c r="N18" s="13"/>
      <c r="O18" s="60">
        <f>G18/L5</f>
        <v>0.024109047074459863</v>
      </c>
    </row>
    <row r="19" spans="1:15" ht="15" customHeight="1">
      <c r="A19" s="15"/>
      <c r="B19" s="6"/>
      <c r="C19" s="15"/>
      <c r="D19" s="6"/>
      <c r="E19" s="9"/>
      <c r="F19" s="17"/>
      <c r="G19" s="11"/>
      <c r="H19" s="16"/>
      <c r="I19" s="9"/>
      <c r="J19" s="10"/>
      <c r="K19" s="17"/>
      <c r="L19" s="6"/>
      <c r="M19" s="11">
        <v>0</v>
      </c>
      <c r="N19" s="13"/>
      <c r="O19" s="60"/>
    </row>
    <row r="20" spans="1:15" ht="15" customHeight="1">
      <c r="A20" s="15"/>
      <c r="B20" s="6"/>
      <c r="C20" s="15"/>
      <c r="D20" s="6"/>
      <c r="E20" s="9"/>
      <c r="F20" s="17" t="s">
        <v>63</v>
      </c>
      <c r="G20" s="11">
        <v>364000</v>
      </c>
      <c r="H20" s="16"/>
      <c r="I20" s="9"/>
      <c r="J20" s="10"/>
      <c r="K20" s="17"/>
      <c r="L20" s="6"/>
      <c r="M20" s="11">
        <v>0</v>
      </c>
      <c r="N20" s="13"/>
      <c r="O20" s="60">
        <f>G20/L5</f>
        <v>0.022501777269495874</v>
      </c>
    </row>
    <row r="21" spans="1:15" ht="15" customHeight="1">
      <c r="A21" s="15"/>
      <c r="B21" s="6"/>
      <c r="C21" s="15"/>
      <c r="D21" s="6"/>
      <c r="E21" s="9"/>
      <c r="F21" s="17"/>
      <c r="G21" s="11"/>
      <c r="H21" s="16"/>
      <c r="I21" s="9"/>
      <c r="J21" s="10"/>
      <c r="K21" s="17"/>
      <c r="L21" s="6"/>
      <c r="M21" s="11">
        <v>0</v>
      </c>
      <c r="N21" s="13"/>
      <c r="O21" s="60"/>
    </row>
    <row r="22" spans="1:15" ht="15" customHeight="1">
      <c r="A22" s="15"/>
      <c r="B22" s="6"/>
      <c r="C22" s="15"/>
      <c r="D22" s="6"/>
      <c r="E22" s="9"/>
      <c r="F22" s="17" t="s">
        <v>64</v>
      </c>
      <c r="G22" s="11">
        <v>1226000</v>
      </c>
      <c r="H22" s="16"/>
      <c r="I22" s="9"/>
      <c r="J22" s="10"/>
      <c r="K22" s="17"/>
      <c r="L22" s="6"/>
      <c r="M22" s="11">
        <v>0</v>
      </c>
      <c r="N22" s="13"/>
      <c r="O22" s="60">
        <f>G22/L5</f>
        <v>0.07578895311099434</v>
      </c>
    </row>
    <row r="23" spans="1:15" ht="15" customHeight="1">
      <c r="A23" s="15"/>
      <c r="B23" s="6"/>
      <c r="C23" s="15"/>
      <c r="D23" s="6"/>
      <c r="E23" s="9"/>
      <c r="F23" s="17"/>
      <c r="G23" s="11"/>
      <c r="H23" s="16"/>
      <c r="I23" s="9"/>
      <c r="J23" s="10"/>
      <c r="K23" s="17"/>
      <c r="L23" s="6"/>
      <c r="M23" s="11">
        <v>0</v>
      </c>
      <c r="N23" s="13"/>
      <c r="O23" s="60"/>
    </row>
    <row r="24" spans="1:15" ht="15" customHeight="1">
      <c r="A24" s="15"/>
      <c r="B24" s="6"/>
      <c r="C24" s="15"/>
      <c r="D24" s="6"/>
      <c r="E24" s="9"/>
      <c r="F24" s="17" t="s">
        <v>65</v>
      </c>
      <c r="G24" s="11">
        <v>364000</v>
      </c>
      <c r="H24" s="16"/>
      <c r="I24" s="9"/>
      <c r="J24" s="10"/>
      <c r="K24" s="17"/>
      <c r="L24" s="6"/>
      <c r="M24" s="11">
        <v>0</v>
      </c>
      <c r="N24" s="13"/>
      <c r="O24" s="60">
        <f>G24/L5</f>
        <v>0.022501777269495874</v>
      </c>
    </row>
    <row r="25" spans="1:15" ht="15" customHeight="1">
      <c r="A25" s="15"/>
      <c r="B25" s="6"/>
      <c r="C25" s="15"/>
      <c r="D25" s="6"/>
      <c r="E25" s="9"/>
      <c r="F25" s="17"/>
      <c r="G25" s="11"/>
      <c r="H25" s="16"/>
      <c r="I25" s="9"/>
      <c r="J25" s="10"/>
      <c r="K25" s="17"/>
      <c r="L25" s="6"/>
      <c r="M25" s="11">
        <v>0</v>
      </c>
      <c r="N25" s="13"/>
      <c r="O25" s="60"/>
    </row>
    <row r="26" spans="1:15" ht="15" customHeight="1">
      <c r="A26" s="15"/>
      <c r="B26" s="6"/>
      <c r="C26" s="15"/>
      <c r="D26" s="6"/>
      <c r="E26" s="9"/>
      <c r="F26" s="17" t="s">
        <v>66</v>
      </c>
      <c r="G26" s="11">
        <v>801000</v>
      </c>
      <c r="H26" s="16"/>
      <c r="I26" s="9"/>
      <c r="J26" s="10"/>
      <c r="K26" s="17"/>
      <c r="L26" s="6"/>
      <c r="M26" s="11">
        <v>0</v>
      </c>
      <c r="N26" s="13"/>
      <c r="O26" s="60">
        <f>G26/L5</f>
        <v>0.04951627360677526</v>
      </c>
    </row>
    <row r="27" spans="1:15" ht="15" customHeight="1">
      <c r="A27" s="15"/>
      <c r="B27" s="6"/>
      <c r="C27" s="15"/>
      <c r="D27" s="6"/>
      <c r="E27" s="9"/>
      <c r="F27" s="17"/>
      <c r="G27" s="11"/>
      <c r="H27" s="16"/>
      <c r="I27" s="9"/>
      <c r="J27" s="10"/>
      <c r="K27" s="17"/>
      <c r="L27" s="6"/>
      <c r="M27" s="11"/>
      <c r="N27" s="13"/>
      <c r="O27" s="60"/>
    </row>
    <row r="28" spans="1:15" ht="15" customHeight="1">
      <c r="A28" s="15"/>
      <c r="B28" s="6"/>
      <c r="C28" s="15"/>
      <c r="D28" s="6"/>
      <c r="E28" s="9"/>
      <c r="F28" s="17" t="s">
        <v>67</v>
      </c>
      <c r="G28" s="11">
        <v>234000</v>
      </c>
      <c r="H28" s="16"/>
      <c r="I28" s="9"/>
      <c r="J28" s="10"/>
      <c r="K28" s="17"/>
      <c r="L28" s="6"/>
      <c r="M28" s="11">
        <v>0</v>
      </c>
      <c r="N28" s="13"/>
      <c r="O28" s="60"/>
    </row>
    <row r="29" spans="1:15" ht="12.75" customHeight="1" thickBot="1">
      <c r="A29" s="15"/>
      <c r="B29" s="6"/>
      <c r="C29" s="15"/>
      <c r="D29" s="6"/>
      <c r="E29" s="9"/>
      <c r="F29" s="17"/>
      <c r="G29" s="51"/>
      <c r="H29" s="16"/>
      <c r="I29" s="9"/>
      <c r="J29" s="10"/>
      <c r="K29" s="17"/>
      <c r="L29" s="6"/>
      <c r="M29" s="37"/>
      <c r="N29" s="36"/>
      <c r="O29" s="60">
        <f>G28/L5</f>
        <v>0.014465428244675919</v>
      </c>
    </row>
    <row r="30" spans="1:14" ht="13.5" thickBot="1">
      <c r="A30" s="96" t="s">
        <v>16</v>
      </c>
      <c r="B30" s="97"/>
      <c r="C30" s="97"/>
      <c r="D30" s="97"/>
      <c r="E30" s="97"/>
      <c r="F30" s="97"/>
      <c r="G30" s="97"/>
      <c r="H30" s="97"/>
      <c r="I30" s="97"/>
      <c r="J30" s="97"/>
      <c r="K30" s="98"/>
      <c r="L30" s="2">
        <f>SUM(L8:L29)</f>
        <v>0</v>
      </c>
      <c r="M30" s="2">
        <f>SUM(M8:M29)</f>
        <v>0</v>
      </c>
      <c r="N30" s="2">
        <f>SUM(N8:N29)</f>
        <v>0</v>
      </c>
    </row>
    <row r="31" ht="12.75">
      <c r="L31" s="3"/>
    </row>
    <row r="32" spans="1:10" ht="12.75">
      <c r="A32" s="88" t="s">
        <v>25</v>
      </c>
      <c r="B32" s="88"/>
      <c r="C32" s="88"/>
      <c r="D32" s="88"/>
      <c r="E32" s="88"/>
      <c r="F32" s="88"/>
      <c r="G32" s="88"/>
      <c r="H32" s="88"/>
      <c r="I32" s="88"/>
      <c r="J32" s="88"/>
    </row>
    <row r="34" spans="1:13" ht="12.75">
      <c r="A34" s="88" t="s">
        <v>17</v>
      </c>
      <c r="B34" s="88"/>
      <c r="C34" s="5"/>
      <c r="D34" s="5"/>
      <c r="E34" s="99">
        <f>L5</f>
        <v>16176500</v>
      </c>
      <c r="F34" s="99"/>
      <c r="H34" s="88" t="s">
        <v>21</v>
      </c>
      <c r="I34" s="88"/>
      <c r="J34" s="5"/>
      <c r="K34" s="5"/>
      <c r="L34" s="100">
        <f>L30+M30+N30</f>
        <v>0</v>
      </c>
      <c r="M34" s="100"/>
    </row>
    <row r="35" spans="1:13" ht="12.75">
      <c r="A35" s="88" t="s">
        <v>18</v>
      </c>
      <c r="B35" s="88"/>
      <c r="C35" s="99">
        <f>M30</f>
        <v>0</v>
      </c>
      <c r="D35" s="99"/>
      <c r="E35" s="5"/>
      <c r="F35" s="5"/>
      <c r="H35" s="88" t="s">
        <v>22</v>
      </c>
      <c r="I35" s="88"/>
      <c r="J35" s="100">
        <f>N30</f>
        <v>0</v>
      </c>
      <c r="K35" s="100"/>
      <c r="L35" s="5"/>
      <c r="M35" s="5"/>
    </row>
    <row r="36" spans="1:13" ht="35.25" customHeight="1">
      <c r="A36" s="85" t="s">
        <v>19</v>
      </c>
      <c r="B36" s="85"/>
      <c r="C36" s="100">
        <f>E34-C35</f>
        <v>16176500</v>
      </c>
      <c r="D36" s="100"/>
      <c r="E36" s="5"/>
      <c r="F36" s="5"/>
      <c r="H36" s="88" t="s">
        <v>23</v>
      </c>
      <c r="I36" s="88"/>
      <c r="J36" s="100">
        <f>L30+M30</f>
        <v>0</v>
      </c>
      <c r="K36" s="100"/>
      <c r="L36" s="5"/>
      <c r="M36" s="5"/>
    </row>
    <row r="37" spans="3:13" ht="12.75">
      <c r="C37" s="5"/>
      <c r="D37" s="5"/>
      <c r="E37" s="5"/>
      <c r="F37" s="5"/>
      <c r="J37" s="5"/>
      <c r="K37" s="5"/>
      <c r="L37" s="5"/>
      <c r="M37" s="5"/>
    </row>
    <row r="38" spans="1:13" ht="12.75">
      <c r="A38" s="88" t="s">
        <v>20</v>
      </c>
      <c r="B38" s="88"/>
      <c r="C38" s="100">
        <f>SUM(C34:D36)</f>
        <v>16176500</v>
      </c>
      <c r="D38" s="100"/>
      <c r="E38" s="100">
        <f>SUM(E34:F36)</f>
        <v>16176500</v>
      </c>
      <c r="F38" s="100"/>
      <c r="H38" s="88" t="s">
        <v>20</v>
      </c>
      <c r="I38" s="88"/>
      <c r="J38" s="100">
        <f>SUM(J34:K36)</f>
        <v>0</v>
      </c>
      <c r="K38" s="100"/>
      <c r="L38" s="100">
        <f>SUM(L34:M36)</f>
        <v>0</v>
      </c>
      <c r="M38" s="100"/>
    </row>
    <row r="41" spans="1:4" ht="13.5" thickBot="1">
      <c r="A41" s="18"/>
      <c r="B41" s="18"/>
      <c r="C41" s="18"/>
      <c r="D41" s="18"/>
    </row>
  </sheetData>
  <sheetProtection/>
  <mergeCells count="38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30:K30"/>
    <mergeCell ref="A32:J32"/>
    <mergeCell ref="A34:B34"/>
    <mergeCell ref="E34:F34"/>
    <mergeCell ref="H34:I34"/>
    <mergeCell ref="L34:M34"/>
    <mergeCell ref="A35:B35"/>
    <mergeCell ref="C35:D35"/>
    <mergeCell ref="H35:I35"/>
    <mergeCell ref="J35:K35"/>
    <mergeCell ref="A36:B36"/>
    <mergeCell ref="C36:D36"/>
    <mergeCell ref="H36:I36"/>
    <mergeCell ref="J36:K36"/>
    <mergeCell ref="A38:B38"/>
    <mergeCell ref="C38:D38"/>
    <mergeCell ref="E38:F38"/>
    <mergeCell ref="H38:I38"/>
    <mergeCell ref="J38:K38"/>
    <mergeCell ref="L38:M3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2016-02-13T05:15:11Z</cp:lastPrinted>
  <dcterms:created xsi:type="dcterms:W3CDTF">2009-01-01T16:41:42Z</dcterms:created>
  <dcterms:modified xsi:type="dcterms:W3CDTF">2019-03-20T19:30:01Z</dcterms:modified>
  <cp:category/>
  <cp:version/>
  <cp:contentType/>
  <cp:contentStatus/>
</cp:coreProperties>
</file>