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AÑO 2020\GESTION DIRECTIVA\AOTOEVALUACION _PMI\"/>
    </mc:Choice>
  </mc:AlternateContent>
  <bookViews>
    <workbookView xWindow="0" yWindow="0" windowWidth="28800" windowHeight="12435" firstSheet="6" activeTab="6"/>
  </bookViews>
  <sheets>
    <sheet name="G. DIRECTIVA" sheetId="3" r:id="rId1"/>
    <sheet name="G. ACADÉMICA" sheetId="4" r:id="rId2"/>
    <sheet name="G.ADMIN Y FINA" sheetId="5" r:id="rId3"/>
    <sheet name="G. COMUNIDAD" sheetId="6" r:id="rId4"/>
    <sheet name="Balance de FO" sheetId="8" r:id="rId5"/>
    <sheet name="UTI" sheetId="7" r:id="rId6"/>
    <sheet name="PMI" sheetId="2" r:id="rId7"/>
    <sheet name="HV Ind-Académico" sheetId="14" r:id="rId8"/>
    <sheet name="POA-ACADEMICO" sheetId="13" r:id="rId9"/>
    <sheet name="POA-ADM.FINANCIERO" sheetId="10" r:id="rId10"/>
    <sheet name="POA-DIRECTIVO" sheetId="1" r:id="rId11"/>
  </sheets>
  <calcPr calcId="152511"/>
</workbook>
</file>

<file path=xl/calcChain.xml><?xml version="1.0" encoding="utf-8"?>
<calcChain xmlns="http://schemas.openxmlformats.org/spreadsheetml/2006/main">
  <c r="F31" i="7" l="1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D25" i="6"/>
  <c r="D26" i="6" s="1"/>
  <c r="F24" i="6"/>
  <c r="F25" i="6" s="1"/>
  <c r="E24" i="6"/>
  <c r="E25" i="6" s="1"/>
  <c r="C24" i="6"/>
  <c r="C25" i="6" s="1"/>
  <c r="F37" i="5"/>
  <c r="E37" i="5"/>
  <c r="D37" i="5"/>
  <c r="C37" i="5"/>
  <c r="F32" i="5"/>
  <c r="E32" i="5"/>
  <c r="D32" i="5"/>
  <c r="C32" i="5"/>
  <c r="F21" i="5"/>
  <c r="E21" i="5"/>
  <c r="D21" i="5"/>
  <c r="C21" i="5"/>
  <c r="F18" i="5"/>
  <c r="E18" i="5"/>
  <c r="D18" i="5"/>
  <c r="C18" i="5"/>
  <c r="F10" i="5"/>
  <c r="F38" i="5" s="1"/>
  <c r="E10" i="5"/>
  <c r="E38" i="5" s="1"/>
  <c r="D10" i="5"/>
  <c r="D38" i="5" s="1"/>
  <c r="C10" i="5"/>
  <c r="C38" i="5" s="1"/>
  <c r="F29" i="4"/>
  <c r="E29" i="4"/>
  <c r="D29" i="4"/>
  <c r="C29" i="4"/>
  <c r="F17" i="4"/>
  <c r="E17" i="4"/>
  <c r="D17" i="4"/>
  <c r="C17" i="4"/>
  <c r="F12" i="4"/>
  <c r="F30" i="4" s="1"/>
  <c r="E12" i="4"/>
  <c r="E30" i="4" s="1"/>
  <c r="D12" i="4"/>
  <c r="D30" i="4" s="1"/>
  <c r="C12" i="4"/>
  <c r="C30" i="4" s="1"/>
  <c r="F46" i="3"/>
  <c r="E46" i="3"/>
  <c r="D46" i="3"/>
  <c r="C46" i="3"/>
  <c r="F41" i="3"/>
  <c r="E41" i="3"/>
  <c r="D41" i="3"/>
  <c r="C41" i="3"/>
  <c r="F31" i="3"/>
  <c r="E31" i="3"/>
  <c r="D31" i="3"/>
  <c r="C31" i="3"/>
  <c r="F26" i="3"/>
  <c r="E26" i="3"/>
  <c r="D26" i="3"/>
  <c r="C26" i="3"/>
  <c r="F17" i="3"/>
  <c r="E17" i="3"/>
  <c r="D17" i="3"/>
  <c r="C17" i="3"/>
  <c r="F11" i="3"/>
  <c r="F47" i="3" s="1"/>
  <c r="E11" i="3"/>
  <c r="E47" i="3" s="1"/>
  <c r="D11" i="3"/>
  <c r="D47" i="3" s="1"/>
  <c r="C11" i="3"/>
  <c r="C47" i="3" s="1"/>
  <c r="D49" i="3" l="1"/>
  <c r="D48" i="3"/>
  <c r="D40" i="5"/>
  <c r="D39" i="5"/>
  <c r="E32" i="4"/>
  <c r="E31" i="4"/>
  <c r="F27" i="6"/>
  <c r="F26" i="6"/>
  <c r="F49" i="3"/>
  <c r="F48" i="3"/>
  <c r="F32" i="4"/>
  <c r="F31" i="4"/>
  <c r="F40" i="5"/>
  <c r="F39" i="5"/>
  <c r="D32" i="4"/>
  <c r="D31" i="4"/>
  <c r="E27" i="6"/>
  <c r="E26" i="6"/>
  <c r="E49" i="3"/>
  <c r="E48" i="3"/>
  <c r="E40" i="5"/>
  <c r="E39" i="5"/>
  <c r="C48" i="3"/>
  <c r="C49" i="3"/>
  <c r="C32" i="4"/>
  <c r="C31" i="4"/>
  <c r="C40" i="5"/>
  <c r="C39" i="5"/>
  <c r="C27" i="6"/>
  <c r="C26" i="6"/>
  <c r="D27" i="6"/>
</calcChain>
</file>

<file path=xl/sharedStrings.xml><?xml version="1.0" encoding="utf-8"?>
<sst xmlns="http://schemas.openxmlformats.org/spreadsheetml/2006/main" count="856" uniqueCount="349">
  <si>
    <t xml:space="preserve">INSTITUCIÓN EDUCATIVA </t>
  </si>
  <si>
    <t>MATRIZ DE REGISTRO DE LOS RESULTADOS DE LA AUTO-EVALUACIÓN INSTITUCIONAL</t>
  </si>
  <si>
    <t>año</t>
  </si>
  <si>
    <r>
      <rPr>
        <b/>
        <sz val="11"/>
        <rFont val="Calibri"/>
        <charset val="134"/>
      </rPr>
      <t xml:space="preserve">ÁREA: </t>
    </r>
    <r>
      <rPr>
        <b/>
        <sz val="11"/>
        <rFont val="Calibri"/>
        <charset val="134"/>
      </rPr>
      <t>GESTIÓN DIRECTIVA</t>
    </r>
  </si>
  <si>
    <t>PROCESO</t>
  </si>
  <si>
    <t>COMPOMENTE</t>
  </si>
  <si>
    <t>VALORACIÓN</t>
  </si>
  <si>
    <t>EVIDENCIAS</t>
  </si>
  <si>
    <t>DIRECCIONAMIENTO ESTRATÉGICO Y HORIZONTE INSTITUCIONAL</t>
  </si>
  <si>
    <t>Misión, visión y principios, en el marco de una institución integrada</t>
  </si>
  <si>
    <t>Metas institucionales</t>
  </si>
  <si>
    <t>Conocimiento y apropiación del direccionamiento</t>
  </si>
  <si>
    <t>Política de inclusión de personas de diferentes grupos poblacionales o diversidad cultural.</t>
  </si>
  <si>
    <t>TOTAL</t>
  </si>
  <si>
    <t>GESTIÓN ESTRATÉGICA</t>
  </si>
  <si>
    <t>Liderazgo</t>
  </si>
  <si>
    <t>Articulación de planes, proyectos y acciones</t>
  </si>
  <si>
    <t>Estrategia pedagógica</t>
  </si>
  <si>
    <t>Uso de información (interna y externa) para la toma de decisiones</t>
  </si>
  <si>
    <t>Seguimiento y autoevaluación</t>
  </si>
  <si>
    <t>GOBIERNO ESCOLAR</t>
  </si>
  <si>
    <t>Consejo directivo</t>
  </si>
  <si>
    <t>Consejo académico</t>
  </si>
  <si>
    <t>Comisión de evaluación y promoción</t>
  </si>
  <si>
    <t>Comité de convivencia</t>
  </si>
  <si>
    <t>Consejo estudiantil</t>
  </si>
  <si>
    <t>Personero estudiantil</t>
  </si>
  <si>
    <t>Asamblea de padres de familia</t>
  </si>
  <si>
    <t>Consejo de padres de familia</t>
  </si>
  <si>
    <t>CULTURA INSTITUCIONAL</t>
  </si>
  <si>
    <t>Mecanismos de comunicación</t>
  </si>
  <si>
    <t>Trabajo en equipo</t>
  </si>
  <si>
    <t>Reconocimiento de logros</t>
  </si>
  <si>
    <t>Identificación y divulgación de buenas prácticas</t>
  </si>
  <si>
    <t>CLIMA ESCOLAR</t>
  </si>
  <si>
    <t>Pertenencia y participación</t>
  </si>
  <si>
    <t>Ambiente fisico</t>
  </si>
  <si>
    <t>Inducción a los nuevos estudiantes</t>
  </si>
  <si>
    <t>Motivación hacia el aprendizaje</t>
  </si>
  <si>
    <t>Manual de convivencia</t>
  </si>
  <si>
    <t>Actividades extracurriculares</t>
  </si>
  <si>
    <t>Bienestar del alumnado</t>
  </si>
  <si>
    <t>Manejo de conflictos</t>
  </si>
  <si>
    <t>Manejo de casos díficiles</t>
  </si>
  <si>
    <t>RELACIONES CON EL ENTORNO</t>
  </si>
  <si>
    <t>Padres de familia</t>
  </si>
  <si>
    <t>Autoridades educativas</t>
  </si>
  <si>
    <t>Otras instituciones</t>
  </si>
  <si>
    <t>Sector Productivo.</t>
  </si>
  <si>
    <t>TOTAL DEL PROCESO</t>
  </si>
  <si>
    <t>SUMAS TOTALES</t>
  </si>
  <si>
    <t>RENDIMIENTO PORCENTUAL</t>
  </si>
  <si>
    <t>AÑO</t>
  </si>
  <si>
    <r>
      <rPr>
        <b/>
        <sz val="11"/>
        <rFont val="Calibri"/>
        <charset val="134"/>
      </rPr>
      <t xml:space="preserve">ÁREA: </t>
    </r>
    <r>
      <rPr>
        <b/>
        <sz val="11"/>
        <rFont val="Calibri"/>
        <charset val="134"/>
      </rPr>
      <t>GESTIÓN ACADÉMICA</t>
    </r>
  </si>
  <si>
    <t>COMPONENTE</t>
  </si>
  <si>
    <t>DISEÑO PEDAGÓGICO</t>
  </si>
  <si>
    <t>PLAN DE ESTUDIOS</t>
  </si>
  <si>
    <t>ENFOQUE METODOLÓGICO</t>
  </si>
  <si>
    <t>RECURSOS PARA EL APRENDIZAJE</t>
  </si>
  <si>
    <t>JORNADA ESCOLAR</t>
  </si>
  <si>
    <t>EVALUACIÓN</t>
  </si>
  <si>
    <t>PRÁCTICAS PEDAGÓGICAS</t>
  </si>
  <si>
    <t>OPCIONES DIDÁCTICAS PARA LAS ÁREAS, ASIGNATURAS Y PROYECTOS TRANSVERSALES</t>
  </si>
  <si>
    <t>ESTRATEGIAS PARA LAS TAREAS ESCOLARES</t>
  </si>
  <si>
    <t>USO ARTICULADO DE LOS RECURSOS PARA EL APRENDIZAJE</t>
  </si>
  <si>
    <t>USO DE LOS TIEMPOS PARA EL APRENDIZAJE</t>
  </si>
  <si>
    <t>GESTIÓN DE AULA</t>
  </si>
  <si>
    <t>RELACIÓN PEDAGÓGICA</t>
  </si>
  <si>
    <t>PLANEACIÓN DE CLASES</t>
  </si>
  <si>
    <t>ESTILO PEDAGÓGICO</t>
  </si>
  <si>
    <t>EVALUACIÓN EN EL AULA</t>
  </si>
  <si>
    <t>SEGUIMIENTO ACADÉMICO</t>
  </si>
  <si>
    <t>SEGUIMIENTO A LOS RESULTADOS ACADÉMICOS</t>
  </si>
  <si>
    <t>USO PEDAGÓGICO DE LAS EVALUACIONES EXTERNAS</t>
  </si>
  <si>
    <t>SEGUIMIENTO A LA ASISTENCIA</t>
  </si>
  <si>
    <t>ACTIVIDADES DE RECUPERACIÓN</t>
  </si>
  <si>
    <t>APOYO A ESTUDIANTES CON BAJO DESEMPEÑO ACADÉMICO O DIFICULTADES DE INTERACCIÓN</t>
  </si>
  <si>
    <t>SEGUIMIENTO A LOS EGRESADOS</t>
  </si>
  <si>
    <r>
      <rPr>
        <b/>
        <sz val="11"/>
        <rFont val="Calibri"/>
        <charset val="134"/>
      </rPr>
      <t xml:space="preserve">ÁREA: </t>
    </r>
    <r>
      <rPr>
        <b/>
        <sz val="11"/>
        <rFont val="Calibri"/>
        <charset val="134"/>
      </rPr>
      <t>GESTIÓN ADMINISTRATIVA Y FINANCIERA</t>
    </r>
  </si>
  <si>
    <t>APOYO A LA GESTIÓN ACADÉMICA</t>
  </si>
  <si>
    <t>PROCESO DE MATRICULA</t>
  </si>
  <si>
    <t>ARCHIVO ACADÉMICO</t>
  </si>
  <si>
    <t>BOLETINES DE CALIFICACIONES</t>
  </si>
  <si>
    <t>ADMINISTRACIÓN DE LA PLANTA FÍSICA Y RECURSOS</t>
  </si>
  <si>
    <t>MANTENIMIENTO DE LA PLANTA FÍSICA</t>
  </si>
  <si>
    <t>PROGRAMAS PARA LA ADECUACIÓN Y EMBELLECIMIENTO DE LA PLANTA FÍSICA</t>
  </si>
  <si>
    <t>SEGUIMIENTO AL USO DE LOS ESPACIOS</t>
  </si>
  <si>
    <t>ADQUISICIÓN DE LOS RECURSOS PARA EL APRENDIZAJE</t>
  </si>
  <si>
    <t>SUMINISTROS Y DOTACIÓN</t>
  </si>
  <si>
    <t>MANTENIMIENTO DE EQUIPOS Y RECURSOS PARA EL APRENDIZAJE</t>
  </si>
  <si>
    <t>SEGURIDAD Y PROTECCIÓN</t>
  </si>
  <si>
    <t>ADMINISTRACIÓN DE SEVICIOS COMPLEMENTARIOS</t>
  </si>
  <si>
    <t>SERVICIOS DE TRANSPORTE, RESTAURANTE, CAFETERIA Y SALUD</t>
  </si>
  <si>
    <t>APOYO A ESTUDIANTES CON NECESIDADES EDUCATIVAS ESPECIALES</t>
  </si>
  <si>
    <t>TALENTO HUMANO</t>
  </si>
  <si>
    <t>PERFILES</t>
  </si>
  <si>
    <t>INDUCCIÓN</t>
  </si>
  <si>
    <t>FORMACIÓN Y CAPACITACIÓN</t>
  </si>
  <si>
    <t>ASIGNACIÓN ACADÉMICA</t>
  </si>
  <si>
    <t>PERTENENCIA DEL PERSONAL VINCULADO</t>
  </si>
  <si>
    <t>EVALUACIÓN DE DESEMPEÑO</t>
  </si>
  <si>
    <t>ESTIMULOS</t>
  </si>
  <si>
    <t>APOYO A LA INVESTIGACIÓN</t>
  </si>
  <si>
    <t>CONVIVENCIA Y MANEJO DE CONFLICTOS</t>
  </si>
  <si>
    <t>BIENESTAR DEL TALENTO HUMANO</t>
  </si>
  <si>
    <t>APOYO FINANCIERO Y CONTABLE</t>
  </si>
  <si>
    <t>PRESUPUESTO ANUAL DEL FONDO DE SERVICIOS EDUCATIVOS.</t>
  </si>
  <si>
    <t>CONTABILIDAD</t>
  </si>
  <si>
    <t>INGRESOS Y GASTOS</t>
  </si>
  <si>
    <t>CONTROL FISCAL</t>
  </si>
  <si>
    <r>
      <rPr>
        <b/>
        <sz val="11"/>
        <rFont val="Calibri"/>
        <charset val="134"/>
      </rPr>
      <t xml:space="preserve">ÁREA: </t>
    </r>
    <r>
      <rPr>
        <b/>
        <sz val="11"/>
        <rFont val="Calibri"/>
        <charset val="134"/>
      </rPr>
      <t>GESTIÓN  DE LA COMUNIDAD</t>
    </r>
  </si>
  <si>
    <t>ACCESIBILIDAD</t>
  </si>
  <si>
    <t>ATENCIÓN EDUCATIVA A GRUPOS POBLACIONALES O EN SITUACIÓN DE VULNERABILIDAD</t>
  </si>
  <si>
    <t>ATENCIÓN EDUCATIVA A ESTUDIANTES PERTENECIENTES A GRUPOS ÉTNICOS</t>
  </si>
  <si>
    <t>NECESIDADES Y EXPECTATIVAS DE LOS ESTUDIANTES</t>
  </si>
  <si>
    <t>PROYECTOS DE VIDA</t>
  </si>
  <si>
    <t>PROYECCIÓN A LA COMUNIDAD</t>
  </si>
  <si>
    <t>ESCUELA FAMILIAR</t>
  </si>
  <si>
    <t>OFERTA DE SERVICIOS A LA COMUNIDAD</t>
  </si>
  <si>
    <t>USO DE LA PLANTA FÍSICA Y DE LOS MEDIOS</t>
  </si>
  <si>
    <t>SERVICIO SOCIAL ESTUDIANTIL</t>
  </si>
  <si>
    <t>PARTICIPACIÓN Y CONVIVENCIA</t>
  </si>
  <si>
    <t>PARTICIAPCIÓN DE LOS ESTUDIANTES</t>
  </si>
  <si>
    <t>ASAMBLEA Y CONSEJO DE PADRES DE FAMILIA</t>
  </si>
  <si>
    <t>PARTICIPACIÓN DE LAS FAMILIAS</t>
  </si>
  <si>
    <t>PREVENCIÓN DE RIESGOS</t>
  </si>
  <si>
    <t>PREVENCIÓN DE RIESGOS FÍSICOS</t>
  </si>
  <si>
    <t>PREVENCIÓN DE RIESGOS PSICOSOCIALES</t>
  </si>
  <si>
    <t>PROGRAMAS DE SEGURIDAD</t>
  </si>
  <si>
    <t xml:space="preserve"> </t>
  </si>
  <si>
    <t xml:space="preserve">Área de gestión </t>
  </si>
  <si>
    <t>Fortaleza</t>
  </si>
  <si>
    <t xml:space="preserve">Oportunidad de mejoramiento </t>
  </si>
  <si>
    <t>ÁREA DE GESTIÓN</t>
  </si>
  <si>
    <t>OPORTUNIDADES DE MEJORAMIENTO</t>
  </si>
  <si>
    <t>URGENCIA</t>
  </si>
  <si>
    <t>TENDENCIA</t>
  </si>
  <si>
    <t>IMPACTO</t>
  </si>
  <si>
    <t>Directiva</t>
  </si>
  <si>
    <t xml:space="preserve">Metas institucionales
</t>
  </si>
  <si>
    <t xml:space="preserve">Conocimiento y  apropiación del direccionamiento 
</t>
  </si>
  <si>
    <t>Política de inclusión de personas de diferentes grupos poblacionales o diversidad cultural</t>
  </si>
  <si>
    <t xml:space="preserve">Liderazgo
</t>
  </si>
  <si>
    <t>Articulación de planes, proyectos y  acciones</t>
  </si>
  <si>
    <t>Identificación y divulgación de buenas
prácticas (94)</t>
  </si>
  <si>
    <t xml:space="preserve">Ambiente físico
</t>
  </si>
  <si>
    <t>Sector productivo</t>
  </si>
  <si>
    <t>Académica</t>
  </si>
  <si>
    <t>Enfoque metodológico</t>
  </si>
  <si>
    <t>Opciones didácticas para las áreas, asignaturas y proyectos transversales</t>
  </si>
  <si>
    <t>Apoyo a estudiantes con bajo desempeño académico o dificultades de interacción.</t>
  </si>
  <si>
    <t>Seguimiento a los egresados.</t>
  </si>
  <si>
    <t>Administrativa y Financiera</t>
  </si>
  <si>
    <t>Mantenimiento de equipos y recursos para el aprendizaje</t>
  </si>
  <si>
    <t>Servicios de transporte, restaurante, cafetería y salud (enfermería, odontología, psicología)</t>
  </si>
  <si>
    <t>Apoyo a estudiantes con necesidades educativas especiales</t>
  </si>
  <si>
    <t>Inducción</t>
  </si>
  <si>
    <t xml:space="preserve">Formación y capacitación </t>
  </si>
  <si>
    <t>Apoyo a la investigación</t>
  </si>
  <si>
    <t>Comunidad</t>
  </si>
  <si>
    <t xml:space="preserve">Atención educativa a estudiantes pertenecientes a grupos étnicos
</t>
  </si>
  <si>
    <t>GESTIÓN</t>
  </si>
  <si>
    <t>OBJETIVO</t>
  </si>
  <si>
    <t>METAS</t>
  </si>
  <si>
    <t>INDICADOR DE RESULTADO</t>
  </si>
  <si>
    <t>INDICADOR DE PROCESO</t>
  </si>
  <si>
    <t>ACCIONES</t>
  </si>
  <si>
    <t>RESPONSABLE</t>
  </si>
  <si>
    <t>TAREAS</t>
  </si>
  <si>
    <t>PLAZO (PROGRAMACIÓN DE ACCIONES)</t>
  </si>
  <si>
    <t>FECHA DE INICIO</t>
  </si>
  <si>
    <t>FECHA DE TERMINACIÓN</t>
  </si>
  <si>
    <t>DIRECTIVA</t>
  </si>
  <si>
    <t>Buenas práctica pedagógicas, administrativas y culturales divulgadas a nivel municipal para el reconociimiento de la I.E. como lider regional rural</t>
  </si>
  <si>
    <t>Construir una política de buenas prácticas en el 2018</t>
  </si>
  <si>
    <t>La politica de buenas prácticas pedagógicas, administrativa y culturales.</t>
  </si>
  <si>
    <t xml:space="preserve"> Número de buenas prácticas identificadas</t>
  </si>
  <si>
    <t>Identificar una ruta de estructura de buenas prácticas (pedagógicas, administrativas y culturales)</t>
  </si>
  <si>
    <t>Jefes de área</t>
  </si>
  <si>
    <t>Revisión bibliográfica de modelos de buenas prácticas</t>
  </si>
  <si>
    <t>Fernando Montealegre</t>
  </si>
  <si>
    <t>Seleccionar los referentes bibliograficos que sean  acordes al modelo pedagógico y realidad de la institución</t>
  </si>
  <si>
    <t>Realizar un diagnóstico de las buenas prácticas pedagógicas, administrativas y culturales que se lleven en la I.E.</t>
  </si>
  <si>
    <t>Docentes IEAN</t>
  </si>
  <si>
    <t xml:space="preserve">Socialización de la ruta de buenas prácticas al cuerpo docente </t>
  </si>
  <si>
    <t>Identificación de lo que los integrantes de la comunidad educativa consideran son buenas prácticas</t>
  </si>
  <si>
    <t>Elaborar una política de buenas prácticas  que incluya direccionamientos para el componente pedagógico, administrativo y cultural acorde a la realidad y entorno institucional.</t>
  </si>
  <si>
    <t>Consejo Directivo</t>
  </si>
  <si>
    <t>Aprobación de la politica de buenas practicas pedagógicas, administrativas y culturales por parte del Consejo Directivo.</t>
  </si>
  <si>
    <t>Consejo Academico</t>
  </si>
  <si>
    <t>Revision de planes de area para verificacion de existecias de elementos (programas y proyectos) identificados como buenas practicas.</t>
  </si>
  <si>
    <t>Jaime Florez</t>
  </si>
  <si>
    <t xml:space="preserve"> Diseño de formato para seguimiento de las buenas practicas. </t>
  </si>
  <si>
    <t>Implementar una política de buenas prácticas en el 2019</t>
  </si>
  <si>
    <t>La política de buenas prácticas implementada por todos los miembros de la I.E.</t>
  </si>
  <si>
    <t>Número de miembros de la I.E. con sistematización de buenas prácticas</t>
  </si>
  <si>
    <t>Socializar la política de buenas prácticas a los miembros de la cumunidad educativa</t>
  </si>
  <si>
    <t>Inclusión de elementos de buenas practicas  en los planes de área.</t>
  </si>
  <si>
    <t>Socialización de elementos de buenas practicas incluidos en los planes de area.</t>
  </si>
  <si>
    <t xml:space="preserve">Implementar las buenas practicas pedagogicas desde las áreas. </t>
  </si>
  <si>
    <t>Apropiación de la política de buenas prácticas por los miembros de la comunidad educativa</t>
  </si>
  <si>
    <t>Sistematizacion de implementación de buenas prácticas pedagógicas.</t>
  </si>
  <si>
    <t>Seguimiento y evaluacion de las buenas prácticas.</t>
  </si>
  <si>
    <t>Ajustes a los resultados de seguimiento de buenas prácticas</t>
  </si>
  <si>
    <t>ACADÉMICA</t>
  </si>
  <si>
    <t>Un modelo  pedagógico que fortalece la identidad institucional y direcciona su propuesta pedagógica.</t>
  </si>
  <si>
    <t>Realizar un estado del arte sobre modelos pedagógicos en el 2018</t>
  </si>
  <si>
    <t>El estado del arte sobre modelos pedagógicos.</t>
  </si>
  <si>
    <t xml:space="preserve">Número de áreas con estrategias pedagógicas identificado </t>
  </si>
  <si>
    <t>Denifir la Misión institucional</t>
  </si>
  <si>
    <t>Equipo de Curriculo</t>
  </si>
  <si>
    <t xml:space="preserve">Identificar impronta antropológica. </t>
  </si>
  <si>
    <t xml:space="preserve">Identificar impronta epistemológica. </t>
  </si>
  <si>
    <t xml:space="preserve">Identificar  impronta sociológica. </t>
  </si>
  <si>
    <t>Identificar modelo y enfoques  acordes a la misión.</t>
  </si>
  <si>
    <t xml:space="preserve">Capacitación sobre las diferencias entre enfoques, modelos y estrategias pedagogicas. </t>
  </si>
  <si>
    <t>Revision bibliografía de modelos, pedagógicos de estilo interestructurante con sus enfoques y estrategias.</t>
  </si>
  <si>
    <t xml:space="preserve">Escogencia del modelo y enfoque institucional. </t>
  </si>
  <si>
    <t>Escogencia de las estrategias  pedagógicas para cada una de las áreas</t>
  </si>
  <si>
    <t>Implementar el modelo pedagógico en 2019</t>
  </si>
  <si>
    <t>El modelo pedagógico implementado en la institución educativa</t>
  </si>
  <si>
    <t>Número de áreas con estrategias pedagógicas articuladas con del modelo.</t>
  </si>
  <si>
    <t>Ajustar los documentos institucionales de acuerdo al modelo pedagógico</t>
  </si>
  <si>
    <t>Ajustar el PEI de la institución de acuerdo al modelo y enfoque pedagógico determinado.</t>
  </si>
  <si>
    <t>Ajustar el SIEE de la institución de acuerdo al modelo y enfoque pedagógico determinado.</t>
  </si>
  <si>
    <t>Ajustar el manual de convivencia de la institución de acuerdo al modelo y enfoque pedagógico determinado.</t>
  </si>
  <si>
    <t>Ajustar los acuerdos pedagógicos y las bitácoras de campo en torno al plan de área y al modelo, enfoque pedagógico.</t>
  </si>
  <si>
    <t xml:space="preserve">Divulgación del modelo pedagógico a la comunidad educativa. </t>
  </si>
  <si>
    <t>Socialización a los padres de familia de l a I.E.</t>
  </si>
  <si>
    <t xml:space="preserve">Socialización a los estudiantes de la I.E. </t>
  </si>
  <si>
    <t>ADMINISTRATIVA Y FINANCIERA</t>
  </si>
  <si>
    <t>Direccionar una politica de apoyo a estudiantes con NEE que tenga los requerimentos necesarios para garantizar la adecuada prestación del servicio educativo a los mismos.</t>
  </si>
  <si>
    <t>Construir una política de apoyo a estudiantes con NEE en 2018</t>
  </si>
  <si>
    <t xml:space="preserve">La política de apoyo a estudiantes con NEE </t>
  </si>
  <si>
    <t>Número de acuerdos con entes externos que contribuyan a la política de apoyo a estudiantes con NEE</t>
  </si>
  <si>
    <t>Revisar marco teórico y legal sobre políticas de apoyo a estudiantes con NEE</t>
  </si>
  <si>
    <t>Mg. Carlos Moreno</t>
  </si>
  <si>
    <t xml:space="preserve">Recolectar información  en grupo sobre la existencia de normatividad y manejo de NEE en las instituciones. </t>
  </si>
  <si>
    <t>Identificar instituciones que pueden brindar información y apoyo al manejo de NEE.</t>
  </si>
  <si>
    <t>Solicitar los apoyos pertinentes para la política de apoyo a estudiantes con NEE</t>
  </si>
  <si>
    <t xml:space="preserve">Acercamiento con las instituciones para sondear posibilidades de acuerdos. </t>
  </si>
  <si>
    <t>Escogencia y definicion de condiciones, requisitos y gestion para atencion de estudiantes con NEE.</t>
  </si>
  <si>
    <t>Elaborar una política de apoyo a estudiantes con NEE</t>
  </si>
  <si>
    <t>Aprobación de la politica de apoyo a estudiantes con NEE por parte del Consejo Directivo.</t>
  </si>
  <si>
    <t>Inclusion de programa de NEE en documentos institucionales.</t>
  </si>
  <si>
    <t>Dpto de psicorientación IEAN</t>
  </si>
  <si>
    <t>Implementar la ruta de atencion para estudiantes con NEE</t>
  </si>
  <si>
    <t>Implementar una política de apoyo a estudiantes con NEE en 2019</t>
  </si>
  <si>
    <t>La política de apoyo a estudiantes con NEE  implementada en toda la I.E.</t>
  </si>
  <si>
    <t>Número de áreas con la política de apoyo a estudiantes con NEE implementada.</t>
  </si>
  <si>
    <t>Adaptar todas las áreas de la I.E.  a la política de apoyo a estudiantes con NEE</t>
  </si>
  <si>
    <t>Docentes IEAN y Dpto de psicorientación.</t>
  </si>
  <si>
    <t>Planeación de actividades del programa.</t>
  </si>
  <si>
    <t>Socialización de actividades para estudiantes con NEE incluidos en los planes de area.</t>
  </si>
  <si>
    <t xml:space="preserve">Implementar la politica de NEE desde las áreas. </t>
  </si>
  <si>
    <t>Socializar la poítica de apoyo a estudiantes con NEE</t>
  </si>
  <si>
    <t>Seguimiento y evaluacion de la implementacion de la politica de forma periodica.</t>
  </si>
  <si>
    <t>Ajustes a los resultados de atención a estudiantes con NEE.</t>
  </si>
  <si>
    <t>Metas</t>
  </si>
  <si>
    <t>Indicadores</t>
  </si>
  <si>
    <t>Nombre</t>
  </si>
  <si>
    <t>Objetivo</t>
  </si>
  <si>
    <t>Unidad de medida</t>
  </si>
  <si>
    <t xml:space="preserve">Variables </t>
  </si>
  <si>
    <t>Fórmula</t>
  </si>
  <si>
    <t>Periodicidad</t>
  </si>
  <si>
    <t>El estado del arte sobre modelos pedagógicos</t>
  </si>
  <si>
    <t>Establecer si se logró la identificación del modelo, enfoque y estrategías pedagógicas</t>
  </si>
  <si>
    <t>Unidad</t>
  </si>
  <si>
    <t>Modelo pedagógico</t>
  </si>
  <si>
    <t>N/A</t>
  </si>
  <si>
    <t>Anual</t>
  </si>
  <si>
    <t>Número de áreas con estrategias pedagógicas identificadas</t>
  </si>
  <si>
    <t>Medir el impacto de el modelo y enfoque pedagógico determinados en la I.E., Particularmente en las áreas.</t>
  </si>
  <si>
    <t>Porcentaje</t>
  </si>
  <si>
    <t>Cantidad de áreas con estrategia pedagógica identificada (AEPI)</t>
  </si>
  <si>
    <t>(AEPI)/(TA)</t>
  </si>
  <si>
    <t>Total de áreas (TA)</t>
  </si>
  <si>
    <t xml:space="preserve">El modelo pedagógico implementado en la institución educativa </t>
  </si>
  <si>
    <t xml:space="preserve">Área de gestión: ACADÉMICA </t>
  </si>
  <si>
    <t>Objetivo: Un modelo  pedagógico que fortalece la identidad institucional y direcciona su propuesta pedagógica.</t>
  </si>
  <si>
    <t xml:space="preserve">Meta </t>
  </si>
  <si>
    <t xml:space="preserve">Indicador </t>
  </si>
  <si>
    <t xml:space="preserve">Acción </t>
  </si>
  <si>
    <t xml:space="preserve">Tareas </t>
  </si>
  <si>
    <t xml:space="preserve">Tiempos </t>
  </si>
  <si>
    <t xml:space="preserve">Responsable </t>
  </si>
  <si>
    <t>ENERO</t>
  </si>
  <si>
    <t>FEBRERO</t>
  </si>
  <si>
    <t>MARZO</t>
  </si>
  <si>
    <t>Abril</t>
  </si>
  <si>
    <t>Mayo</t>
  </si>
  <si>
    <t>Junio</t>
  </si>
  <si>
    <t>Jullio</t>
  </si>
  <si>
    <t>Agosto</t>
  </si>
  <si>
    <t>Septiembre</t>
  </si>
  <si>
    <t>Octubre</t>
  </si>
  <si>
    <t>Noviembre</t>
  </si>
  <si>
    <t>Diciembre</t>
  </si>
  <si>
    <t xml:space="preserve"> modelo pedagógico institucional adoptado</t>
  </si>
  <si>
    <t>Identificar impronta antropológica.</t>
  </si>
  <si>
    <t>X</t>
  </si>
  <si>
    <t>Equipo de Curriculo.</t>
  </si>
  <si>
    <t>Identificar impronta epistemológica.</t>
  </si>
  <si>
    <t>Identificar impronta sociológica.</t>
  </si>
  <si>
    <t>Realizar un estado del arte sobre modelos pedagógicos</t>
  </si>
  <si>
    <t>Capacitación sobre las diferencias entre enfoques, modelos y estrategias pedagogicas.</t>
  </si>
  <si>
    <t>definición de modelo pedagogico acorde  a la misión.</t>
  </si>
  <si>
    <t>Elección del modelo y enfoque institucional.</t>
  </si>
  <si>
    <t>Selecció de las estrategias pedagógicas para cada una de las áreas</t>
  </si>
  <si>
    <t># de documentos institucionales ajustado</t>
  </si>
  <si>
    <t>Divulgación del modelo pedagógico a la comunidad educativa.</t>
  </si>
  <si>
    <t>Socialización a los estudiantes de la I.E.</t>
  </si>
  <si>
    <t xml:space="preserve">   </t>
  </si>
  <si>
    <t>Área de gestión: ADMINISTRATIVO Y FINANCIERO</t>
  </si>
  <si>
    <t xml:space="preserve">Objetivo: </t>
  </si>
  <si>
    <t>Enero</t>
  </si>
  <si>
    <t>Febrero</t>
  </si>
  <si>
    <t>Marzo</t>
  </si>
  <si>
    <t>Jumio</t>
  </si>
  <si>
    <t>Julio</t>
  </si>
  <si>
    <t>Dpto de psicorientacion  IEAN</t>
  </si>
  <si>
    <t>Consejo  Dirrectivo</t>
  </si>
  <si>
    <t>Establecer uan ruta de atencion para estudiantes con NEE</t>
  </si>
  <si>
    <t>Planeación de actividades del programa</t>
  </si>
  <si>
    <t>x</t>
  </si>
  <si>
    <t>Docentes IEAN y  Dpto de  psicorientacion.</t>
  </si>
  <si>
    <t>Implementar la politica de NEE desde las áreas.</t>
  </si>
  <si>
    <t>Seguimiento y evaluacion de la implementacion de la politica de forma periodica</t>
  </si>
  <si>
    <t>Área de gestión: DIRECTIVA</t>
  </si>
  <si>
    <t>Objetivo: Buenas práctica pedagógicas, administrativas y culturales divulgadas a nivel municipal para el reconociimiento de la I.E. como lider regional rural</t>
  </si>
  <si>
    <t>Jefes de area</t>
  </si>
  <si>
    <t>Realizar un diagnóstico de las buenas prácticas pedagógicas, administrativas y culturales que se lleven en la I.E</t>
  </si>
  <si>
    <t>Número de buenas prácticas identificadas.</t>
  </si>
  <si>
    <t>Elaborar  y aprobacion una política de buenas prácticas  que incluya direccionamientos para el componente pedagógico, administrativo y cultural acorde a la realidad y entorno institucional.</t>
  </si>
  <si>
    <t>Seguimiento y evaluacion de las buenas prácticas</t>
  </si>
  <si>
    <t>Ajustes a los resultados de seguimiento de buenas prácticas.</t>
  </si>
  <si>
    <t>PMI 2020 INST EDUC ANTONIO NARIÑO</t>
  </si>
  <si>
    <t>Realizar un estado del arte sobre modelos pedagógicos en el 2020</t>
  </si>
  <si>
    <t>Implementar el modelo pedagógico en  2020</t>
  </si>
  <si>
    <t>INSTITUCIÓN EDUCATIVA  ANTONIO NARIÑO                                                                                                                                             PLAN OPERATIVO ANUAL                                                                                                                                                                                                                                                                                                                                AÑO 2020</t>
  </si>
  <si>
    <t>INSTITUCIÓN EDUCATIVA  ANTONIO NARIÑO COELLO-COCORA       PLAN OPERATIVO ANUAL                                                                                                                                                                                                                                                                                                                                AÑO 2020</t>
  </si>
  <si>
    <t>Construir una política de apoyo a estudiantes con NEE en 2020</t>
  </si>
  <si>
    <t>Implementar una política de apoyo a estudiantes con NEE en 2020</t>
  </si>
  <si>
    <t>Construir e implementar una política de buenas prácticas pedagogicas, administrativas y culturales en el 2020.</t>
  </si>
  <si>
    <t>Implementar una política de buenas prácticas en el 2020</t>
  </si>
  <si>
    <t>INSTITUCIÓN EDUCATIVA  ANTONIO NARIÑO COELLO-COCORA       PLAN OPERATIVO ANUAL                                                                                                                                                                                                                                                                                                                               AÑO 2020</t>
  </si>
  <si>
    <t xml:space="preserve"> Adopción de un modelo pedagógico institucional para el 2020</t>
  </si>
  <si>
    <t>Implementar el modelo pedagógico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</si>
</sst>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sz val="11"/>
      <name val="Arial"/>
      <charset val="134"/>
    </font>
    <font>
      <sz val="11"/>
      <color rgb="FF000000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sz val="11"/>
      <name val="Calibri"/>
      <charset val="134"/>
      <scheme val="minor"/>
    </font>
    <font>
      <sz val="12"/>
      <color indexed="8"/>
      <name val="Arial"/>
      <charset val="134"/>
    </font>
    <font>
      <sz val="10"/>
      <color rgb="FF000000"/>
      <name val="Calibri"/>
      <charset val="134"/>
    </font>
    <font>
      <sz val="12"/>
      <color rgb="FF000000"/>
      <name val="Calibri"/>
      <charset val="134"/>
    </font>
    <font>
      <sz val="18"/>
      <name val="Arial"/>
      <charset val="134"/>
    </font>
    <font>
      <sz val="7"/>
      <color rgb="FF000000"/>
      <name val="Calibri"/>
      <charset val="134"/>
    </font>
    <font>
      <b/>
      <sz val="7"/>
      <color rgb="FF000000"/>
      <name val="Arial"/>
      <charset val="134"/>
    </font>
    <font>
      <sz val="12"/>
      <color rgb="FF000000"/>
      <name val="Arial"/>
      <charset val="134"/>
    </font>
    <font>
      <sz val="14"/>
      <color rgb="FF000000"/>
      <name val="Calibri"/>
      <charset val="134"/>
    </font>
    <font>
      <u/>
      <sz val="11"/>
      <color rgb="FF000000"/>
      <name val="Calibri"/>
      <charset val="134"/>
    </font>
    <font>
      <b/>
      <sz val="12"/>
      <color rgb="FF000000"/>
      <name val="Arial"/>
      <charset val="134"/>
    </font>
    <font>
      <b/>
      <sz val="14"/>
      <color indexed="8"/>
      <name val="Arial"/>
      <charset val="134"/>
    </font>
    <font>
      <b/>
      <sz val="12"/>
      <color indexed="8"/>
      <name val="Arial"/>
      <charset val="134"/>
    </font>
    <font>
      <sz val="15"/>
      <color theme="1"/>
      <name val="Calibri"/>
      <charset val="134"/>
      <scheme val="minor"/>
    </font>
    <font>
      <u/>
      <sz val="12"/>
      <color indexed="8"/>
      <name val="Arial"/>
      <charset val="134"/>
    </font>
    <font>
      <sz val="14"/>
      <color indexed="8"/>
      <name val="Arial"/>
      <charset val="134"/>
    </font>
    <font>
      <sz val="12"/>
      <color theme="1"/>
      <name val="Arial"/>
      <charset val="134"/>
    </font>
    <font>
      <b/>
      <sz val="11"/>
      <color theme="0"/>
      <name val="Calibri"/>
      <charset val="134"/>
    </font>
    <font>
      <sz val="20"/>
      <color rgb="FF000000"/>
      <name val="Calibri"/>
      <charset val="134"/>
    </font>
    <font>
      <b/>
      <sz val="13.5"/>
      <color rgb="FF000000"/>
      <name val="Calibri"/>
      <charset val="134"/>
    </font>
    <font>
      <b/>
      <sz val="10"/>
      <color rgb="FF000000"/>
      <name val="Calibri"/>
      <charset val="134"/>
    </font>
    <font>
      <b/>
      <sz val="14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b/>
      <sz val="9"/>
      <name val="Arial"/>
      <charset val="134"/>
    </font>
    <font>
      <sz val="8"/>
      <name val="Arial"/>
      <charset val="134"/>
    </font>
    <font>
      <b/>
      <sz val="11"/>
      <name val="Arial"/>
      <charset val="134"/>
    </font>
    <font>
      <sz val="9"/>
      <name val="Times New Roman"/>
      <charset val="134"/>
    </font>
    <font>
      <sz val="8"/>
      <name val="Calibri"/>
      <charset val="134"/>
      <scheme val="minor"/>
    </font>
    <font>
      <sz val="9"/>
      <name val="Arial"/>
      <charset val="134"/>
    </font>
    <font>
      <b/>
      <sz val="11"/>
      <name val="Calibri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rgb="FF000000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8">
    <xf numFmtId="0" fontId="0" fillId="0" borderId="0" xfId="0"/>
    <xf numFmtId="0" fontId="1" fillId="0" borderId="0" xfId="0" applyFont="1"/>
    <xf numFmtId="0" fontId="4" fillId="0" borderId="8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7" fillId="2" borderId="31" xfId="1" applyFont="1" applyFill="1" applyBorder="1" applyAlignment="1">
      <alignment horizontal="justify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center" wrapText="1"/>
    </xf>
    <xf numFmtId="0" fontId="7" fillId="2" borderId="46" xfId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 readingOrder="1"/>
    </xf>
    <xf numFmtId="0" fontId="2" fillId="0" borderId="17" xfId="0" applyFont="1" applyFill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left" vertical="center" wrapText="1" readingOrder="1"/>
    </xf>
    <xf numFmtId="0" fontId="3" fillId="0" borderId="1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13" fillId="3" borderId="13" xfId="0" applyFont="1" applyFill="1" applyBorder="1" applyAlignment="1">
      <alignment horizontal="center" vertical="center" wrapText="1" readingOrder="1"/>
    </xf>
    <xf numFmtId="0" fontId="13" fillId="0" borderId="69" xfId="0" applyFont="1" applyFill="1" applyBorder="1" applyAlignment="1">
      <alignment vertical="center" wrapText="1" readingOrder="1"/>
    </xf>
    <xf numFmtId="0" fontId="13" fillId="0" borderId="71" xfId="0" applyFont="1" applyFill="1" applyBorder="1" applyAlignment="1">
      <alignment vertical="center" wrapText="1" readingOrder="1"/>
    </xf>
    <xf numFmtId="0" fontId="0" fillId="0" borderId="0" xfId="0" applyFont="1" applyFill="1" applyAlignment="1"/>
    <xf numFmtId="0" fontId="0" fillId="0" borderId="0" xfId="0" applyAlignment="1">
      <alignment vertical="center"/>
    </xf>
    <xf numFmtId="0" fontId="18" fillId="6" borderId="73" xfId="1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0" fillId="7" borderId="74" xfId="0" applyFont="1" applyFill="1" applyBorder="1" applyAlignment="1">
      <alignment horizontal="center" vertical="center" wrapText="1"/>
    </xf>
    <xf numFmtId="0" fontId="7" fillId="8" borderId="31" xfId="1" applyFont="1" applyFill="1" applyBorder="1" applyAlignment="1">
      <alignment horizontal="justify" vertical="center"/>
    </xf>
    <xf numFmtId="0" fontId="0" fillId="8" borderId="18" xfId="0" applyFont="1" applyFill="1" applyBorder="1" applyAlignment="1">
      <alignment vertical="center" wrapText="1"/>
    </xf>
    <xf numFmtId="0" fontId="7" fillId="8" borderId="15" xfId="1" applyFont="1" applyFill="1" applyBorder="1" applyAlignment="1">
      <alignment horizontal="justify" vertical="center"/>
    </xf>
    <xf numFmtId="0" fontId="7" fillId="8" borderId="74" xfId="1" applyFont="1" applyFill="1" applyBorder="1" applyAlignment="1">
      <alignment horizontal="justify" vertical="center"/>
    </xf>
    <xf numFmtId="0" fontId="0" fillId="8" borderId="15" xfId="0" applyFont="1" applyFill="1" applyBorder="1" applyAlignment="1">
      <alignment vertical="center" wrapText="1"/>
    </xf>
    <xf numFmtId="0" fontId="7" fillId="8" borderId="15" xfId="1" applyFont="1" applyFill="1" applyBorder="1" applyAlignment="1">
      <alignment horizontal="justify" vertical="center" wrapText="1"/>
    </xf>
    <xf numFmtId="0" fontId="7" fillId="9" borderId="15" xfId="1" applyFont="1" applyFill="1" applyBorder="1" applyAlignment="1">
      <alignment horizontal="center" vertical="center" wrapText="1"/>
    </xf>
    <xf numFmtId="0" fontId="7" fillId="9" borderId="15" xfId="1" applyFont="1" applyFill="1" applyBorder="1" applyAlignment="1">
      <alignment horizontal="justify" vertical="center" wrapText="1"/>
    </xf>
    <xf numFmtId="0" fontId="7" fillId="9" borderId="80" xfId="1" applyFont="1" applyFill="1" applyBorder="1" applyAlignment="1">
      <alignment horizontal="center" vertical="center" wrapText="1"/>
    </xf>
    <xf numFmtId="0" fontId="7" fillId="9" borderId="72" xfId="1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center" vertical="center" wrapText="1"/>
    </xf>
    <xf numFmtId="14" fontId="0" fillId="7" borderId="15" xfId="0" applyNumberFormat="1" applyFont="1" applyFill="1" applyBorder="1" applyAlignment="1">
      <alignment horizontal="center" vertical="center" wrapText="1"/>
    </xf>
    <xf numFmtId="14" fontId="0" fillId="8" borderId="15" xfId="0" applyNumberFormat="1" applyFont="1" applyFill="1" applyBorder="1" applyAlignment="1">
      <alignment horizontal="center" vertical="center" wrapText="1"/>
    </xf>
    <xf numFmtId="14" fontId="0" fillId="10" borderId="15" xfId="0" applyNumberFormat="1" applyFont="1" applyFill="1" applyBorder="1" applyAlignment="1">
      <alignment horizontal="center" vertical="center" wrapText="1"/>
    </xf>
    <xf numFmtId="14" fontId="7" fillId="8" borderId="15" xfId="1" applyNumberFormat="1" applyFont="1" applyFill="1" applyBorder="1" applyAlignment="1">
      <alignment horizontal="center" vertical="center" wrapText="1"/>
    </xf>
    <xf numFmtId="14" fontId="7" fillId="9" borderId="15" xfId="1" applyNumberFormat="1" applyFont="1" applyFill="1" applyBorder="1" applyAlignment="1">
      <alignment horizontal="center" vertical="center" wrapText="1"/>
    </xf>
    <xf numFmtId="14" fontId="0" fillId="11" borderId="15" xfId="0" applyNumberFormat="1" applyFont="1" applyFill="1" applyBorder="1" applyAlignment="1">
      <alignment horizontal="center" vertical="center" wrapText="1"/>
    </xf>
    <xf numFmtId="14" fontId="7" fillId="11" borderId="15" xfId="1" applyNumberFormat="1" applyFont="1" applyFill="1" applyBorder="1" applyAlignment="1">
      <alignment horizontal="center" vertical="center" wrapText="1"/>
    </xf>
    <xf numFmtId="14" fontId="7" fillId="9" borderId="72" xfId="1" applyNumberFormat="1" applyFont="1" applyFill="1" applyBorder="1" applyAlignment="1">
      <alignment horizontal="center" vertical="center" wrapText="1"/>
    </xf>
    <xf numFmtId="0" fontId="23" fillId="12" borderId="15" xfId="0" applyFont="1" applyFill="1" applyBorder="1" applyAlignment="1">
      <alignment horizontal="left" vertical="center" wrapText="1"/>
    </xf>
    <xf numFmtId="0" fontId="8" fillId="9" borderId="83" xfId="0" applyFont="1" applyFill="1" applyBorder="1" applyAlignment="1">
      <alignment horizontal="left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25" fillId="9" borderId="84" xfId="0" applyFont="1" applyFill="1" applyBorder="1" applyAlignment="1">
      <alignment horizontal="center" vertical="center" wrapText="1"/>
    </xf>
    <xf numFmtId="0" fontId="8" fillId="9" borderId="85" xfId="0" applyFont="1" applyFill="1" applyBorder="1" applyAlignment="1">
      <alignment horizontal="left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25" fillId="9" borderId="86" xfId="0" applyFont="1" applyFill="1" applyBorder="1" applyAlignment="1">
      <alignment horizontal="center" vertical="center" wrapText="1"/>
    </xf>
    <xf numFmtId="0" fontId="26" fillId="9" borderId="85" xfId="0" applyFont="1" applyFill="1" applyBorder="1" applyAlignment="1">
      <alignment horizontal="left" vertical="center" wrapText="1"/>
    </xf>
    <xf numFmtId="0" fontId="8" fillId="13" borderId="85" xfId="0" applyFont="1" applyFill="1" applyBorder="1" applyAlignment="1">
      <alignment horizontal="left" vertical="center" wrapText="1"/>
    </xf>
    <xf numFmtId="0" fontId="8" fillId="14" borderId="13" xfId="0" applyFont="1" applyFill="1" applyBorder="1" applyAlignment="1">
      <alignment horizontal="left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5" fillId="14" borderId="84" xfId="0" applyFont="1" applyFill="1" applyBorder="1" applyAlignment="1">
      <alignment horizontal="center" vertical="center" wrapText="1"/>
    </xf>
    <xf numFmtId="0" fontId="25" fillId="14" borderId="86" xfId="0" applyFont="1" applyFill="1" applyBorder="1" applyAlignment="1">
      <alignment horizontal="center" vertical="center" wrapText="1"/>
    </xf>
    <xf numFmtId="0" fontId="8" fillId="14" borderId="86" xfId="0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left" vertical="center" wrapText="1"/>
    </xf>
    <xf numFmtId="0" fontId="25" fillId="9" borderId="17" xfId="0" applyFont="1" applyFill="1" applyBorder="1" applyAlignment="1">
      <alignment horizontal="center" vertical="center" wrapText="1"/>
    </xf>
    <xf numFmtId="0" fontId="25" fillId="9" borderId="89" xfId="0" applyFont="1" applyFill="1" applyBorder="1" applyAlignment="1">
      <alignment horizontal="center" vertical="center" wrapText="1"/>
    </xf>
    <xf numFmtId="0" fontId="0" fillId="14" borderId="46" xfId="0" applyFill="1" applyBorder="1" applyAlignment="1">
      <alignment vertical="center"/>
    </xf>
    <xf numFmtId="0" fontId="0" fillId="14" borderId="46" xfId="0" applyFill="1" applyBorder="1" applyAlignment="1">
      <alignment horizontal="left" vertical="center" wrapText="1"/>
    </xf>
    <xf numFmtId="0" fontId="0" fillId="14" borderId="46" xfId="0" applyFill="1" applyBorder="1" applyAlignment="1">
      <alignment horizontal="center" vertical="center"/>
    </xf>
    <xf numFmtId="0" fontId="25" fillId="14" borderId="90" xfId="0" applyFont="1" applyFill="1" applyBorder="1" applyAlignment="1">
      <alignment horizontal="center" vertical="center" wrapText="1"/>
    </xf>
    <xf numFmtId="0" fontId="27" fillId="0" borderId="46" xfId="0" applyFont="1" applyBorder="1" applyAlignment="1">
      <alignment horizontal="center"/>
    </xf>
    <xf numFmtId="0" fontId="0" fillId="0" borderId="46" xfId="0" applyBorder="1"/>
    <xf numFmtId="0" fontId="1" fillId="0" borderId="0" xfId="1"/>
    <xf numFmtId="0" fontId="28" fillId="0" borderId="15" xfId="1" applyFont="1" applyBorder="1" applyAlignment="1">
      <alignment horizontal="center"/>
    </xf>
    <xf numFmtId="0" fontId="29" fillId="0" borderId="15" xfId="1" applyFont="1" applyBorder="1" applyAlignment="1">
      <alignment horizontal="center" vertical="center" wrapText="1"/>
    </xf>
    <xf numFmtId="0" fontId="6" fillId="0" borderId="15" xfId="1" applyFont="1" applyBorder="1"/>
    <xf numFmtId="0" fontId="30" fillId="0" borderId="15" xfId="1" applyFont="1" applyBorder="1" applyAlignment="1">
      <alignment horizontal="center" vertical="center" wrapText="1"/>
    </xf>
    <xf numFmtId="0" fontId="31" fillId="0" borderId="15" xfId="1" applyFont="1" applyBorder="1" applyAlignment="1">
      <alignment horizontal="center" vertical="center" wrapText="1"/>
    </xf>
    <xf numFmtId="0" fontId="6" fillId="15" borderId="15" xfId="1" applyFont="1" applyFill="1" applyBorder="1"/>
    <xf numFmtId="0" fontId="28" fillId="0" borderId="15" xfId="1" applyFont="1" applyBorder="1" applyAlignment="1">
      <alignment horizontal="center" vertical="center" wrapText="1"/>
    </xf>
    <xf numFmtId="0" fontId="28" fillId="16" borderId="15" xfId="1" applyFont="1" applyFill="1" applyBorder="1" applyAlignment="1">
      <alignment horizontal="center" vertical="center" wrapText="1"/>
    </xf>
    <xf numFmtId="0" fontId="6" fillId="0" borderId="0" xfId="1" applyFont="1"/>
    <xf numFmtId="2" fontId="28" fillId="17" borderId="15" xfId="1" applyNumberFormat="1" applyFont="1" applyFill="1" applyBorder="1" applyAlignment="1">
      <alignment horizontal="center" vertical="center" wrapText="1"/>
    </xf>
    <xf numFmtId="2" fontId="28" fillId="0" borderId="15" xfId="1" applyNumberFormat="1" applyFont="1" applyBorder="1" applyAlignment="1">
      <alignment horizontal="center" vertical="center" wrapText="1"/>
    </xf>
    <xf numFmtId="0" fontId="32" fillId="0" borderId="15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30" fillId="0" borderId="15" xfId="1" applyFont="1" applyBorder="1" applyAlignment="1">
      <alignment horizontal="left" vertical="center" wrapText="1"/>
    </xf>
    <xf numFmtId="0" fontId="28" fillId="18" borderId="15" xfId="1" applyFont="1" applyFill="1" applyBorder="1" applyAlignment="1">
      <alignment horizontal="center" vertical="center" wrapText="1"/>
    </xf>
    <xf numFmtId="2" fontId="28" fillId="15" borderId="15" xfId="1" applyNumberFormat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horizontal="center"/>
    </xf>
    <xf numFmtId="0" fontId="33" fillId="0" borderId="15" xfId="1" applyFont="1" applyBorder="1" applyAlignment="1">
      <alignment horizontal="left" vertical="center" wrapText="1"/>
    </xf>
    <xf numFmtId="0" fontId="28" fillId="15" borderId="15" xfId="1" applyFont="1" applyFill="1" applyBorder="1" applyAlignment="1">
      <alignment horizontal="center"/>
    </xf>
    <xf numFmtId="0" fontId="28" fillId="15" borderId="15" xfId="1" applyFont="1" applyFill="1" applyBorder="1"/>
    <xf numFmtId="0" fontId="33" fillId="0" borderId="15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1" fillId="0" borderId="0" xfId="1" applyProtection="1">
      <protection locked="0"/>
    </xf>
    <xf numFmtId="0" fontId="28" fillId="0" borderId="15" xfId="1" applyFont="1" applyBorder="1" applyAlignment="1" applyProtection="1">
      <alignment horizontal="center"/>
      <protection locked="0"/>
    </xf>
    <xf numFmtId="0" fontId="32" fillId="0" borderId="15" xfId="1" applyFont="1" applyBorder="1" applyAlignment="1" applyProtection="1">
      <alignment horizontal="center" vertical="center" wrapText="1"/>
      <protection locked="0"/>
    </xf>
    <xf numFmtId="0" fontId="6" fillId="0" borderId="15" xfId="1" applyFont="1" applyBorder="1" applyProtection="1">
      <protection locked="0"/>
    </xf>
    <xf numFmtId="0" fontId="34" fillId="0" borderId="15" xfId="1" applyFont="1" applyBorder="1" applyAlignment="1" applyProtection="1">
      <alignment horizontal="left" vertical="center" wrapText="1"/>
      <protection locked="0"/>
    </xf>
    <xf numFmtId="0" fontId="28" fillId="0" borderId="15" xfId="1" applyFont="1" applyBorder="1" applyAlignment="1" applyProtection="1">
      <alignment horizontal="center" vertical="center" wrapText="1"/>
      <protection locked="0"/>
    </xf>
    <xf numFmtId="0" fontId="6" fillId="6" borderId="15" xfId="1" applyFont="1" applyFill="1" applyBorder="1" applyProtection="1"/>
    <xf numFmtId="0" fontId="32" fillId="0" borderId="15" xfId="1" applyFont="1" applyBorder="1" applyAlignment="1" applyProtection="1">
      <alignment horizontal="center" vertical="center"/>
      <protection locked="0"/>
    </xf>
    <xf numFmtId="0" fontId="28" fillId="16" borderId="15" xfId="1" applyFont="1" applyFill="1" applyBorder="1" applyAlignment="1" applyProtection="1">
      <alignment horizontal="center" vertical="center" wrapText="1"/>
    </xf>
    <xf numFmtId="0" fontId="6" fillId="0" borderId="0" xfId="1" applyFont="1" applyProtection="1">
      <protection locked="0"/>
    </xf>
    <xf numFmtId="2" fontId="28" fillId="17" borderId="15" xfId="1" applyNumberFormat="1" applyFont="1" applyFill="1" applyBorder="1" applyAlignment="1" applyProtection="1">
      <alignment horizontal="center" vertical="center" wrapText="1"/>
    </xf>
    <xf numFmtId="2" fontId="28" fillId="0" borderId="15" xfId="1" applyNumberFormat="1" applyFont="1" applyBorder="1" applyAlignment="1" applyProtection="1">
      <alignment horizontal="center" vertical="center" wrapText="1"/>
    </xf>
    <xf numFmtId="0" fontId="28" fillId="0" borderId="15" xfId="1" applyFont="1" applyBorder="1" applyAlignment="1" applyProtection="1">
      <alignment horizontal="center"/>
      <protection locked="0"/>
    </xf>
    <xf numFmtId="0" fontId="28" fillId="0" borderId="74" xfId="1" applyFont="1" applyBorder="1" applyAlignment="1" applyProtection="1">
      <alignment horizontal="center" vertical="center" textRotation="90" wrapText="1"/>
      <protection locked="0"/>
    </xf>
    <xf numFmtId="0" fontId="28" fillId="0" borderId="19" xfId="1" applyFont="1" applyBorder="1" applyAlignment="1" applyProtection="1">
      <alignment horizontal="center" vertical="center" textRotation="90" wrapText="1"/>
      <protection locked="0"/>
    </xf>
    <xf numFmtId="0" fontId="28" fillId="0" borderId="20" xfId="1" applyFont="1" applyBorder="1" applyAlignment="1" applyProtection="1">
      <alignment horizontal="center" vertical="center" textRotation="90" wrapText="1"/>
      <protection locked="0"/>
    </xf>
    <xf numFmtId="0" fontId="28" fillId="0" borderId="15" xfId="1" applyFont="1" applyBorder="1" applyAlignment="1" applyProtection="1">
      <alignment horizontal="center" vertical="center" wrapText="1"/>
      <protection locked="0"/>
    </xf>
    <xf numFmtId="0" fontId="28" fillId="0" borderId="24" xfId="1" applyFont="1" applyBorder="1" applyAlignment="1">
      <alignment horizontal="center"/>
    </xf>
    <xf numFmtId="0" fontId="28" fillId="0" borderId="30" xfId="1" applyFont="1" applyBorder="1" applyAlignment="1">
      <alignment horizontal="center"/>
    </xf>
    <xf numFmtId="0" fontId="28" fillId="0" borderId="31" xfId="1" applyFont="1" applyBorder="1" applyAlignment="1">
      <alignment horizontal="center"/>
    </xf>
    <xf numFmtId="0" fontId="28" fillId="0" borderId="74" xfId="1" applyFont="1" applyBorder="1" applyAlignment="1">
      <alignment horizontal="center" vertical="center"/>
    </xf>
    <xf numFmtId="0" fontId="28" fillId="0" borderId="20" xfId="1" applyFont="1" applyBorder="1" applyAlignment="1">
      <alignment horizontal="center" vertical="center"/>
    </xf>
    <xf numFmtId="0" fontId="28" fillId="0" borderId="74" xfId="1" applyFont="1" applyBorder="1" applyAlignment="1">
      <alignment horizontal="center" vertical="center" textRotation="90" wrapText="1"/>
    </xf>
    <xf numFmtId="0" fontId="28" fillId="0" borderId="19" xfId="1" applyFont="1" applyBorder="1" applyAlignment="1">
      <alignment horizontal="center" vertical="center" textRotation="90" wrapText="1"/>
    </xf>
    <xf numFmtId="0" fontId="28" fillId="0" borderId="20" xfId="1" applyFont="1" applyBorder="1" applyAlignment="1">
      <alignment horizontal="center" vertical="center" textRotation="90" wrapText="1"/>
    </xf>
    <xf numFmtId="0" fontId="28" fillId="0" borderId="74" xfId="1" applyFont="1" applyBorder="1" applyAlignment="1">
      <alignment horizontal="center" vertical="center" wrapText="1"/>
    </xf>
    <xf numFmtId="0" fontId="28" fillId="0" borderId="20" xfId="1" applyFont="1" applyBorder="1" applyAlignment="1">
      <alignment horizontal="center" vertical="center" wrapText="1"/>
    </xf>
    <xf numFmtId="0" fontId="28" fillId="0" borderId="15" xfId="1" applyFont="1" applyBorder="1" applyAlignment="1">
      <alignment horizontal="center"/>
    </xf>
    <xf numFmtId="0" fontId="28" fillId="0" borderId="15" xfId="1" applyFont="1" applyBorder="1" applyAlignment="1">
      <alignment horizontal="center" vertical="center" wrapText="1"/>
    </xf>
    <xf numFmtId="0" fontId="24" fillId="9" borderId="25" xfId="0" applyFont="1" applyFill="1" applyBorder="1" applyAlignment="1">
      <alignment horizontal="center" vertical="center" textRotation="90" wrapText="1"/>
    </xf>
    <xf numFmtId="0" fontId="24" fillId="9" borderId="26" xfId="0" applyFont="1" applyFill="1" applyBorder="1" applyAlignment="1">
      <alignment horizontal="center" vertical="center" textRotation="90" wrapText="1"/>
    </xf>
    <xf numFmtId="0" fontId="23" fillId="12" borderId="15" xfId="0" applyFont="1" applyFill="1" applyBorder="1" applyAlignment="1">
      <alignment horizontal="center" vertical="center" wrapText="1"/>
    </xf>
    <xf numFmtId="0" fontId="24" fillId="9" borderId="28" xfId="0" applyFont="1" applyFill="1" applyBorder="1" applyAlignment="1">
      <alignment horizontal="center" vertical="center" textRotation="90" wrapText="1"/>
    </xf>
    <xf numFmtId="0" fontId="24" fillId="14" borderId="87" xfId="0" applyFont="1" applyFill="1" applyBorder="1" applyAlignment="1">
      <alignment horizontal="center" vertical="center" textRotation="90" wrapText="1"/>
    </xf>
    <xf numFmtId="0" fontId="24" fillId="14" borderId="88" xfId="0" applyFont="1" applyFill="1" applyBorder="1" applyAlignment="1">
      <alignment horizontal="center" vertical="center" textRotation="90" wrapText="1"/>
    </xf>
    <xf numFmtId="0" fontId="17" fillId="5" borderId="0" xfId="1" applyFont="1" applyFill="1" applyBorder="1" applyAlignment="1">
      <alignment horizontal="center" vertical="center" wrapText="1"/>
    </xf>
    <xf numFmtId="0" fontId="18" fillId="6" borderId="72" xfId="1" applyFont="1" applyFill="1" applyBorder="1" applyAlignment="1">
      <alignment horizontal="center" vertical="center" wrapText="1"/>
    </xf>
    <xf numFmtId="0" fontId="18" fillId="6" borderId="73" xfId="1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textRotation="90" wrapText="1"/>
    </xf>
    <xf numFmtId="0" fontId="19" fillId="8" borderId="15" xfId="0" applyFont="1" applyFill="1" applyBorder="1" applyAlignment="1">
      <alignment horizontal="center" vertical="center" textRotation="90"/>
    </xf>
    <xf numFmtId="0" fontId="0" fillId="7" borderId="15" xfId="0" applyFont="1" applyFill="1" applyBorder="1" applyAlignment="1">
      <alignment horizontal="center" vertical="center" wrapText="1"/>
    </xf>
    <xf numFmtId="0" fontId="0" fillId="7" borderId="74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7" fillId="8" borderId="74" xfId="1" applyFont="1" applyFill="1" applyBorder="1" applyAlignment="1">
      <alignment horizontal="center" vertical="center" wrapText="1"/>
    </xf>
    <xf numFmtId="0" fontId="7" fillId="8" borderId="19" xfId="1" applyFont="1" applyFill="1" applyBorder="1" applyAlignment="1">
      <alignment horizontal="center" vertical="center" wrapText="1"/>
    </xf>
    <xf numFmtId="0" fontId="7" fillId="8" borderId="20" xfId="1" applyFont="1" applyFill="1" applyBorder="1" applyAlignment="1">
      <alignment horizontal="center" vertical="center" wrapText="1"/>
    </xf>
    <xf numFmtId="0" fontId="20" fillId="8" borderId="15" xfId="1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74" xfId="0" applyFont="1" applyFill="1" applyBorder="1" applyAlignment="1">
      <alignment horizontal="center" vertical="center" wrapText="1"/>
    </xf>
    <xf numFmtId="0" fontId="7" fillId="8" borderId="15" xfId="1" applyFont="1" applyFill="1" applyBorder="1" applyAlignment="1">
      <alignment horizontal="center" vertical="center" wrapText="1"/>
    </xf>
    <xf numFmtId="14" fontId="0" fillId="8" borderId="15" xfId="0" applyNumberFormat="1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21" fillId="9" borderId="74" xfId="1" applyFont="1" applyFill="1" applyBorder="1" applyAlignment="1">
      <alignment horizontal="center" vertical="center" textRotation="90" wrapText="1"/>
    </xf>
    <xf numFmtId="0" fontId="21" fillId="9" borderId="19" xfId="1" applyFont="1" applyFill="1" applyBorder="1" applyAlignment="1">
      <alignment horizontal="center" vertical="center" textRotation="90" wrapText="1"/>
    </xf>
    <xf numFmtId="0" fontId="21" fillId="9" borderId="20" xfId="1" applyFont="1" applyFill="1" applyBorder="1" applyAlignment="1">
      <alignment horizontal="center" vertical="center" textRotation="90" wrapText="1"/>
    </xf>
    <xf numFmtId="0" fontId="7" fillId="9" borderId="15" xfId="1" applyFont="1" applyFill="1" applyBorder="1" applyAlignment="1">
      <alignment horizontal="center" vertical="center" wrapText="1"/>
    </xf>
    <xf numFmtId="0" fontId="7" fillId="9" borderId="74" xfId="1" applyFont="1" applyFill="1" applyBorder="1" applyAlignment="1">
      <alignment horizontal="center" vertical="center" wrapText="1"/>
    </xf>
    <xf numFmtId="0" fontId="7" fillId="9" borderId="19" xfId="1" applyFont="1" applyFill="1" applyBorder="1" applyAlignment="1">
      <alignment horizontal="center" vertical="center" wrapText="1"/>
    </xf>
    <xf numFmtId="0" fontId="7" fillId="9" borderId="20" xfId="1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0" fillId="8" borderId="74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7" fillId="8" borderId="75" xfId="1" applyFont="1" applyFill="1" applyBorder="1" applyAlignment="1">
      <alignment horizontal="center" vertical="center" wrapText="1"/>
    </xf>
    <xf numFmtId="0" fontId="7" fillId="8" borderId="0" xfId="1" applyFont="1" applyFill="1" applyBorder="1" applyAlignment="1">
      <alignment horizontal="center" vertical="center" wrapText="1"/>
    </xf>
    <xf numFmtId="0" fontId="7" fillId="8" borderId="76" xfId="1" applyFont="1" applyFill="1" applyBorder="1" applyAlignment="1">
      <alignment horizontal="center" vertical="center" wrapText="1"/>
    </xf>
    <xf numFmtId="0" fontId="7" fillId="8" borderId="77" xfId="1" applyFont="1" applyFill="1" applyBorder="1" applyAlignment="1">
      <alignment horizontal="center" vertical="center" wrapText="1"/>
    </xf>
    <xf numFmtId="0" fontId="13" fillId="9" borderId="78" xfId="1" applyFont="1" applyFill="1" applyBorder="1" applyAlignment="1">
      <alignment horizontal="center" vertical="center" wrapText="1"/>
    </xf>
    <xf numFmtId="0" fontId="13" fillId="9" borderId="77" xfId="1" applyFont="1" applyFill="1" applyBorder="1" applyAlignment="1">
      <alignment horizontal="center" vertical="center" wrapText="1"/>
    </xf>
    <xf numFmtId="0" fontId="7" fillId="9" borderId="79" xfId="1" applyFont="1" applyFill="1" applyBorder="1" applyAlignment="1">
      <alignment horizontal="center" vertical="center" wrapText="1"/>
    </xf>
    <xf numFmtId="0" fontId="7" fillId="9" borderId="81" xfId="1" applyFont="1" applyFill="1" applyBorder="1" applyAlignment="1">
      <alignment horizontal="center" vertical="center" wrapText="1"/>
    </xf>
    <xf numFmtId="0" fontId="7" fillId="9" borderId="82" xfId="1" applyFont="1" applyFill="1" applyBorder="1" applyAlignment="1">
      <alignment horizontal="center" vertical="center" wrapText="1"/>
    </xf>
    <xf numFmtId="14" fontId="0" fillId="8" borderId="31" xfId="0" applyNumberFormat="1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 readingOrder="1"/>
    </xf>
    <xf numFmtId="0" fontId="16" fillId="4" borderId="2" xfId="0" applyFont="1" applyFill="1" applyBorder="1" applyAlignment="1">
      <alignment horizontal="center" vertical="center" wrapText="1" readingOrder="1"/>
    </xf>
    <xf numFmtId="0" fontId="16" fillId="4" borderId="29" xfId="0" applyFont="1" applyFill="1" applyBorder="1" applyAlignment="1">
      <alignment horizontal="center" vertical="center" wrapText="1" readingOrder="1"/>
    </xf>
    <xf numFmtId="0" fontId="13" fillId="3" borderId="17" xfId="0" applyFont="1" applyFill="1" applyBorder="1" applyAlignment="1">
      <alignment horizontal="center" vertical="center" wrapText="1" readingOrder="1"/>
    </xf>
    <xf numFmtId="0" fontId="13" fillId="3" borderId="10" xfId="0" applyFont="1" applyFill="1" applyBorder="1" applyAlignment="1">
      <alignment horizontal="center" vertical="center" wrapText="1" readingOrder="1"/>
    </xf>
    <xf numFmtId="0" fontId="13" fillId="0" borderId="25" xfId="0" applyFont="1" applyFill="1" applyBorder="1" applyAlignment="1">
      <alignment horizontal="center" vertical="center" wrapText="1" readingOrder="1"/>
    </xf>
    <xf numFmtId="0" fontId="13" fillId="0" borderId="26" xfId="0" applyFont="1" applyFill="1" applyBorder="1" applyAlignment="1">
      <alignment horizontal="center" vertical="center" wrapText="1" readingOrder="1"/>
    </xf>
    <xf numFmtId="0" fontId="13" fillId="0" borderId="28" xfId="0" applyFont="1" applyFill="1" applyBorder="1" applyAlignment="1">
      <alignment horizontal="center" vertical="center" wrapText="1" readingOrder="1"/>
    </xf>
    <xf numFmtId="0" fontId="13" fillId="0" borderId="8" xfId="0" applyFont="1" applyFill="1" applyBorder="1" applyAlignment="1">
      <alignment horizontal="justify" vertical="center" wrapText="1" readingOrder="1"/>
    </xf>
    <xf numFmtId="0" fontId="13" fillId="0" borderId="12" xfId="0" applyFont="1" applyFill="1" applyBorder="1" applyAlignment="1">
      <alignment horizontal="justify" vertical="center" wrapText="1" readingOrder="1"/>
    </xf>
    <xf numFmtId="0" fontId="13" fillId="0" borderId="61" xfId="0" applyFont="1" applyFill="1" applyBorder="1" applyAlignment="1">
      <alignment horizontal="justify" vertical="center" wrapText="1" readingOrder="1"/>
    </xf>
    <xf numFmtId="0" fontId="13" fillId="0" borderId="70" xfId="0" applyFont="1" applyFill="1" applyBorder="1" applyAlignment="1">
      <alignment horizontal="justify" vertical="center" wrapText="1" readingOrder="1"/>
    </xf>
    <xf numFmtId="0" fontId="13" fillId="0" borderId="17" xfId="0" applyFont="1" applyFill="1" applyBorder="1" applyAlignment="1">
      <alignment horizontal="justify" vertical="center" wrapText="1" readingOrder="1"/>
    </xf>
    <xf numFmtId="0" fontId="13" fillId="0" borderId="23" xfId="0" applyFont="1" applyFill="1" applyBorder="1" applyAlignment="1">
      <alignment horizontal="justify" vertical="center" wrapText="1" readingOrder="1"/>
    </xf>
    <xf numFmtId="0" fontId="13" fillId="0" borderId="27" xfId="0" applyFont="1" applyFill="1" applyBorder="1" applyAlignment="1">
      <alignment horizontal="justify" vertical="center" wrapText="1" readingOrder="1"/>
    </xf>
    <xf numFmtId="0" fontId="13" fillId="0" borderId="3" xfId="0" applyFont="1" applyFill="1" applyBorder="1" applyAlignment="1">
      <alignment horizontal="center" vertical="center" wrapText="1" readingOrder="1"/>
    </xf>
    <xf numFmtId="0" fontId="13" fillId="0" borderId="68" xfId="0" applyFont="1" applyFill="1" applyBorder="1" applyAlignment="1">
      <alignment horizontal="center" vertical="center" wrapText="1" readingOrder="1"/>
    </xf>
    <xf numFmtId="0" fontId="13" fillId="0" borderId="63" xfId="0" applyFont="1" applyFill="1" applyBorder="1" applyAlignment="1">
      <alignment horizontal="center" vertical="center" wrapText="1" readingOrder="1"/>
    </xf>
    <xf numFmtId="0" fontId="13" fillId="0" borderId="8" xfId="0" applyFont="1" applyFill="1" applyBorder="1" applyAlignment="1">
      <alignment horizontal="center" vertical="center" wrapText="1" readingOrder="1"/>
    </xf>
    <xf numFmtId="0" fontId="13" fillId="0" borderId="27" xfId="0" applyFont="1" applyFill="1" applyBorder="1" applyAlignment="1">
      <alignment horizontal="center" vertical="center" wrapText="1" readingOrder="1"/>
    </xf>
    <xf numFmtId="0" fontId="13" fillId="0" borderId="17" xfId="0" applyFont="1" applyFill="1" applyBorder="1" applyAlignment="1">
      <alignment horizontal="center" vertical="center" wrapText="1" readingOrder="1"/>
    </xf>
    <xf numFmtId="0" fontId="13" fillId="0" borderId="23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distributed" wrapText="1" readingOrder="1"/>
    </xf>
    <xf numFmtId="0" fontId="8" fillId="0" borderId="2" xfId="0" applyFont="1" applyFill="1" applyBorder="1" applyAlignment="1">
      <alignment horizontal="center" vertical="distributed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0" fontId="8" fillId="0" borderId="29" xfId="0" applyFont="1" applyFill="1" applyBorder="1" applyAlignment="1">
      <alignment horizontal="center" vertical="distributed" wrapText="1" readingOrder="1"/>
    </xf>
    <xf numFmtId="0" fontId="8" fillId="0" borderId="1" xfId="0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vertical="center" wrapText="1" readingOrder="1"/>
    </xf>
    <xf numFmtId="0" fontId="8" fillId="0" borderId="29" xfId="0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0" fontId="9" fillId="0" borderId="2" xfId="0" applyFont="1" applyFill="1" applyBorder="1" applyAlignment="1">
      <alignment horizontal="left" wrapText="1" readingOrder="1"/>
    </xf>
    <xf numFmtId="0" fontId="9" fillId="0" borderId="2" xfId="0" applyFont="1" applyFill="1" applyBorder="1" applyAlignment="1">
      <alignment horizontal="left" vertical="center" wrapText="1" readingOrder="1"/>
    </xf>
    <xf numFmtId="0" fontId="9" fillId="0" borderId="29" xfId="0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 readingOrder="1"/>
    </xf>
    <xf numFmtId="0" fontId="11" fillId="0" borderId="17" xfId="0" applyFont="1" applyFill="1" applyBorder="1" applyAlignment="1">
      <alignment horizontal="center" vertical="center" wrapText="1" readingOrder="1"/>
    </xf>
    <xf numFmtId="0" fontId="11" fillId="0" borderId="10" xfId="0" applyFont="1" applyFill="1" applyBorder="1" applyAlignment="1">
      <alignment horizontal="center" vertical="center" wrapText="1" readingOrder="1"/>
    </xf>
    <xf numFmtId="0" fontId="11" fillId="0" borderId="23" xfId="0" applyFont="1" applyFill="1" applyBorder="1" applyAlignment="1">
      <alignment horizontal="center" vertical="center" wrapText="1" readingOrder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9" xfId="0" applyFont="1" applyFill="1" applyBorder="1" applyAlignment="1">
      <alignment horizontal="center" vertical="center" wrapText="1" readingOrder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 readingOrder="1"/>
    </xf>
    <xf numFmtId="0" fontId="13" fillId="0" borderId="58" xfId="0" applyFont="1" applyFill="1" applyBorder="1" applyAlignment="1">
      <alignment horizontal="center" vertical="center" wrapText="1" readingOrder="1"/>
    </xf>
    <xf numFmtId="0" fontId="13" fillId="0" borderId="61" xfId="0" applyFont="1" applyFill="1" applyBorder="1" applyAlignment="1">
      <alignment horizontal="center" vertical="center" wrapText="1" readingOrder="1"/>
    </xf>
    <xf numFmtId="0" fontId="13" fillId="0" borderId="15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23" xfId="0" applyFont="1" applyFill="1" applyBorder="1" applyAlignment="1">
      <alignment horizontal="center" vertical="center" wrapText="1" readingOrder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 readingOrder="1"/>
    </xf>
    <xf numFmtId="0" fontId="2" fillId="0" borderId="2" xfId="0" applyFont="1" applyBorder="1" applyAlignment="1">
      <alignment horizontal="center" vertical="distributed" wrapText="1" readingOrder="1"/>
    </xf>
    <xf numFmtId="0" fontId="2" fillId="0" borderId="29" xfId="0" applyFont="1" applyBorder="1" applyAlignment="1">
      <alignment horizontal="center" vertical="distributed" wrapText="1" readingOrder="1"/>
    </xf>
    <xf numFmtId="0" fontId="2" fillId="0" borderId="1" xfId="0" applyFont="1" applyBorder="1" applyAlignment="1">
      <alignment horizontal="left" wrapText="1" readingOrder="1"/>
    </xf>
    <xf numFmtId="0" fontId="2" fillId="0" borderId="2" xfId="0" applyFont="1" applyBorder="1" applyAlignment="1">
      <alignment horizontal="left" wrapText="1" readingOrder="1"/>
    </xf>
    <xf numFmtId="0" fontId="2" fillId="0" borderId="29" xfId="0" applyFont="1" applyBorder="1" applyAlignment="1">
      <alignment horizontal="left" wrapText="1" readingOrder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29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24" xfId="0" applyFont="1" applyBorder="1" applyAlignment="1">
      <alignment horizontal="center" vertical="center" wrapText="1" readingOrder="1"/>
    </xf>
    <xf numFmtId="0" fontId="5" fillId="0" borderId="30" xfId="0" applyFont="1" applyBorder="1" applyAlignment="1">
      <alignment horizontal="center" vertical="center" wrapText="1" readingOrder="1"/>
    </xf>
    <xf numFmtId="0" fontId="5" fillId="0" borderId="31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4" fillId="0" borderId="32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39" xfId="0" applyFont="1" applyBorder="1" applyAlignment="1">
      <alignment horizontal="center" vertical="center" wrapText="1" readingOrder="1"/>
    </xf>
    <xf numFmtId="0" fontId="4" fillId="0" borderId="43" xfId="0" applyFont="1" applyBorder="1" applyAlignment="1">
      <alignment horizontal="center" vertical="center" wrapText="1" readingOrder="1"/>
    </xf>
    <xf numFmtId="0" fontId="4" fillId="0" borderId="47" xfId="0" applyFont="1" applyBorder="1" applyAlignment="1">
      <alignment horizontal="center" vertical="center" wrapText="1" readingOrder="1"/>
    </xf>
    <xf numFmtId="0" fontId="4" fillId="0" borderId="51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33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0" fontId="4" fillId="0" borderId="19" xfId="0" applyFont="1" applyBorder="1" applyAlignment="1">
      <alignment horizontal="center" vertical="center" wrapText="1" readingOrder="1"/>
    </xf>
    <xf numFmtId="0" fontId="4" fillId="0" borderId="40" xfId="0" applyFont="1" applyBorder="1" applyAlignment="1">
      <alignment horizontal="center" vertical="center" wrapText="1" readingOrder="1"/>
    </xf>
    <xf numFmtId="0" fontId="4" fillId="0" borderId="44" xfId="0" applyFont="1" applyBorder="1" applyAlignment="1">
      <alignment horizontal="center" vertical="center" wrapText="1" readingOrder="1"/>
    </xf>
    <xf numFmtId="0" fontId="4" fillId="0" borderId="20" xfId="0" applyFont="1" applyBorder="1" applyAlignment="1">
      <alignment horizontal="center" vertical="center" wrapText="1" readingOrder="1"/>
    </xf>
    <xf numFmtId="0" fontId="4" fillId="0" borderId="52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4" fillId="2" borderId="34" xfId="0" applyFont="1" applyFill="1" applyBorder="1" applyAlignment="1">
      <alignment horizontal="center" vertical="center" wrapText="1" readingOrder="1"/>
    </xf>
    <xf numFmtId="0" fontId="4" fillId="2" borderId="35" xfId="0" applyFont="1" applyFill="1" applyBorder="1" applyAlignment="1">
      <alignment horizontal="center" vertical="center" wrapText="1" readingOrder="1"/>
    </xf>
    <xf numFmtId="0" fontId="4" fillId="2" borderId="36" xfId="0" applyFont="1" applyFill="1" applyBorder="1" applyAlignment="1">
      <alignment horizontal="center" vertical="center" wrapText="1" readingOrder="1"/>
    </xf>
    <xf numFmtId="0" fontId="4" fillId="2" borderId="41" xfId="0" applyFont="1" applyFill="1" applyBorder="1" applyAlignment="1">
      <alignment horizontal="center" vertical="center" wrapText="1" readingOrder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4" fillId="2" borderId="52" xfId="0" applyFont="1" applyFill="1" applyBorder="1" applyAlignment="1">
      <alignment horizontal="center" vertical="center" wrapText="1" readingOrder="1"/>
    </xf>
    <xf numFmtId="0" fontId="7" fillId="2" borderId="38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48" xfId="0" applyFont="1" applyFill="1" applyBorder="1" applyAlignment="1">
      <alignment horizontal="center" vertical="center" wrapText="1" readingOrder="1"/>
    </xf>
    <xf numFmtId="0" fontId="4" fillId="2" borderId="49" xfId="0" applyFont="1" applyFill="1" applyBorder="1" applyAlignment="1">
      <alignment horizontal="center" vertical="center" wrapText="1" readingOrder="1"/>
    </xf>
    <xf numFmtId="0" fontId="4" fillId="2" borderId="49" xfId="0" applyFont="1" applyFill="1" applyBorder="1" applyAlignment="1">
      <alignment horizontal="center" wrapText="1" readingOrder="1"/>
    </xf>
    <xf numFmtId="0" fontId="4" fillId="2" borderId="48" xfId="0" applyFont="1" applyFill="1" applyBorder="1" applyAlignment="1">
      <alignment horizontal="center" wrapText="1" readingOrder="1"/>
    </xf>
    <xf numFmtId="0" fontId="4" fillId="2" borderId="53" xfId="0" applyFont="1" applyFill="1" applyBorder="1" applyAlignment="1">
      <alignment horizontal="center" vertical="center" wrapText="1" readingOrder="1"/>
    </xf>
    <xf numFmtId="0" fontId="4" fillId="2" borderId="23" xfId="0" applyFont="1" applyFill="1" applyBorder="1" applyAlignment="1">
      <alignment horizontal="center" vertical="center" wrapText="1" readingOrder="1"/>
    </xf>
    <xf numFmtId="0" fontId="4" fillId="2" borderId="16" xfId="0" applyFont="1" applyFill="1" applyBorder="1" applyAlignment="1">
      <alignment horizontal="center" vertical="center" wrapText="1" readingOrder="1"/>
    </xf>
    <xf numFmtId="0" fontId="4" fillId="2" borderId="18" xfId="0" applyFont="1" applyFill="1" applyBorder="1" applyAlignment="1">
      <alignment horizontal="center" vertical="center" wrapText="1" readingOrder="1"/>
    </xf>
    <xf numFmtId="0" fontId="4" fillId="2" borderId="15" xfId="0" applyFont="1" applyFill="1" applyBorder="1" applyAlignment="1">
      <alignment horizontal="center" vertical="center" wrapText="1" readingOrder="1"/>
    </xf>
    <xf numFmtId="0" fontId="4" fillId="2" borderId="22" xfId="0" applyFont="1" applyFill="1" applyBorder="1" applyAlignment="1">
      <alignment horizontal="center" vertical="center" wrapText="1" readingOrder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4" fillId="2" borderId="17" xfId="0" applyFont="1" applyFill="1" applyBorder="1" applyAlignment="1">
      <alignment horizontal="center" wrapText="1" readingOrder="1"/>
    </xf>
    <xf numFmtId="0" fontId="4" fillId="2" borderId="23" xfId="0" applyFont="1" applyFill="1" applyBorder="1" applyAlignment="1">
      <alignment horizontal="center" wrapText="1" readingOrder="1"/>
    </xf>
    <xf numFmtId="0" fontId="4" fillId="2" borderId="8" xfId="0" applyFont="1" applyFill="1" applyBorder="1" applyAlignment="1">
      <alignment horizontal="center" wrapText="1" readingOrder="1"/>
    </xf>
    <xf numFmtId="0" fontId="4" fillId="2" borderId="27" xfId="0" applyFont="1" applyFill="1" applyBorder="1" applyAlignment="1">
      <alignment horizont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D12" sqref="D12"/>
    </sheetView>
  </sheetViews>
  <sheetFormatPr baseColWidth="10" defaultColWidth="11.5" defaultRowHeight="15"/>
  <cols>
    <col min="1" max="1" width="15.125" style="97" customWidth="1"/>
    <col min="2" max="2" width="44.625" style="97" customWidth="1"/>
    <col min="3" max="3" width="5.625" style="97" customWidth="1"/>
    <col min="4" max="4" width="5.5" style="97" customWidth="1"/>
    <col min="5" max="5" width="6.875" style="97" customWidth="1"/>
    <col min="6" max="6" width="6.5" style="97" customWidth="1"/>
    <col min="7" max="7" width="54.375" style="97" customWidth="1"/>
    <col min="8" max="16384" width="11.5" style="97"/>
  </cols>
  <sheetData>
    <row r="1" spans="1:7">
      <c r="A1" s="109" t="s">
        <v>0</v>
      </c>
      <c r="B1" s="109"/>
      <c r="C1" s="109"/>
      <c r="D1" s="109"/>
      <c r="E1" s="109"/>
      <c r="F1" s="109"/>
      <c r="G1" s="109"/>
    </row>
    <row r="2" spans="1:7">
      <c r="A2" s="109" t="s">
        <v>1</v>
      </c>
      <c r="B2" s="109"/>
      <c r="C2" s="109"/>
      <c r="D2" s="109"/>
      <c r="E2" s="109"/>
      <c r="F2" s="109"/>
      <c r="G2" s="109"/>
    </row>
    <row r="3" spans="1:7">
      <c r="A3" s="109" t="s">
        <v>2</v>
      </c>
      <c r="B3" s="109"/>
      <c r="C3" s="109"/>
      <c r="D3" s="109"/>
      <c r="E3" s="109"/>
      <c r="F3" s="109"/>
      <c r="G3" s="109"/>
    </row>
    <row r="4" spans="1:7">
      <c r="A4" s="109" t="s">
        <v>3</v>
      </c>
      <c r="B4" s="109"/>
      <c r="C4" s="109"/>
      <c r="D4" s="109"/>
      <c r="E4" s="109"/>
      <c r="F4" s="109"/>
      <c r="G4" s="109"/>
    </row>
    <row r="5" spans="1:7">
      <c r="A5" s="109" t="s">
        <v>4</v>
      </c>
      <c r="B5" s="109" t="s">
        <v>5</v>
      </c>
      <c r="C5" s="109" t="s">
        <v>6</v>
      </c>
      <c r="D5" s="109"/>
      <c r="E5" s="109"/>
      <c r="F5" s="109"/>
      <c r="G5" s="109" t="s">
        <v>7</v>
      </c>
    </row>
    <row r="6" spans="1:7" ht="14.25" customHeight="1">
      <c r="A6" s="109"/>
      <c r="B6" s="109"/>
      <c r="C6" s="98">
        <v>1</v>
      </c>
      <c r="D6" s="98">
        <v>2</v>
      </c>
      <c r="E6" s="98">
        <v>3</v>
      </c>
      <c r="F6" s="98">
        <v>4</v>
      </c>
      <c r="G6" s="109"/>
    </row>
    <row r="7" spans="1:7" ht="32.25" customHeight="1">
      <c r="A7" s="110" t="s">
        <v>8</v>
      </c>
      <c r="B7" s="99" t="s">
        <v>9</v>
      </c>
      <c r="C7" s="100"/>
      <c r="D7" s="100"/>
      <c r="E7" s="100"/>
      <c r="F7" s="100"/>
      <c r="G7" s="101"/>
    </row>
    <row r="8" spans="1:7" ht="45" customHeight="1">
      <c r="A8" s="111"/>
      <c r="B8" s="99" t="s">
        <v>10</v>
      </c>
      <c r="C8" s="100"/>
      <c r="D8" s="100"/>
      <c r="E8" s="100"/>
      <c r="F8" s="100"/>
      <c r="G8" s="101"/>
    </row>
    <row r="9" spans="1:7">
      <c r="A9" s="111"/>
      <c r="B9" s="99" t="s">
        <v>11</v>
      </c>
      <c r="C9" s="100"/>
      <c r="D9" s="100"/>
      <c r="E9" s="100"/>
      <c r="F9" s="100"/>
      <c r="G9" s="101"/>
    </row>
    <row r="10" spans="1:7" ht="36.75" customHeight="1">
      <c r="A10" s="111"/>
      <c r="B10" s="99" t="s">
        <v>12</v>
      </c>
      <c r="C10" s="100"/>
      <c r="D10" s="100"/>
      <c r="E10" s="100"/>
      <c r="F10" s="100"/>
      <c r="G10" s="101"/>
    </row>
    <row r="11" spans="1:7" ht="21" customHeight="1">
      <c r="A11" s="112"/>
      <c r="B11" s="102" t="s">
        <v>13</v>
      </c>
      <c r="C11" s="103">
        <f>SUM(C7:C10)</f>
        <v>0</v>
      </c>
      <c r="D11" s="103">
        <f>SUM(D7:D10)</f>
        <v>0</v>
      </c>
      <c r="E11" s="103">
        <f>SUM(E7:E10)</f>
        <v>0</v>
      </c>
      <c r="F11" s="103">
        <f>SUM(F7:F10)</f>
        <v>0</v>
      </c>
      <c r="G11" s="101"/>
    </row>
    <row r="12" spans="1:7" ht="48.75" customHeight="1">
      <c r="A12" s="110" t="s">
        <v>14</v>
      </c>
      <c r="B12" s="99" t="s">
        <v>15</v>
      </c>
      <c r="C12" s="100"/>
      <c r="D12" s="100"/>
      <c r="E12" s="100"/>
      <c r="F12" s="100"/>
      <c r="G12" s="101"/>
    </row>
    <row r="13" spans="1:7" ht="50.25" customHeight="1">
      <c r="A13" s="111"/>
      <c r="B13" s="99" t="s">
        <v>16</v>
      </c>
      <c r="C13" s="100"/>
      <c r="D13" s="100"/>
      <c r="E13" s="100"/>
      <c r="F13" s="100"/>
      <c r="G13" s="101"/>
    </row>
    <row r="14" spans="1:7" ht="60" customHeight="1">
      <c r="A14" s="111"/>
      <c r="B14" s="99" t="s">
        <v>17</v>
      </c>
      <c r="C14" s="100"/>
      <c r="D14" s="100"/>
      <c r="E14" s="100"/>
      <c r="F14" s="100"/>
      <c r="G14" s="101"/>
    </row>
    <row r="15" spans="1:7" ht="49.5" customHeight="1">
      <c r="A15" s="111"/>
      <c r="B15" s="99" t="s">
        <v>18</v>
      </c>
      <c r="C15" s="100"/>
      <c r="D15" s="100"/>
      <c r="E15" s="100"/>
      <c r="F15" s="100"/>
      <c r="G15" s="101"/>
    </row>
    <row r="16" spans="1:7" ht="44.25" customHeight="1">
      <c r="A16" s="111"/>
      <c r="B16" s="99" t="s">
        <v>19</v>
      </c>
      <c r="C16" s="100"/>
      <c r="D16" s="100"/>
      <c r="E16" s="100"/>
      <c r="F16" s="100"/>
      <c r="G16" s="101"/>
    </row>
    <row r="17" spans="1:7">
      <c r="A17" s="112"/>
      <c r="B17" s="102" t="s">
        <v>13</v>
      </c>
      <c r="C17" s="103">
        <f>SUM(C12:C16)</f>
        <v>0</v>
      </c>
      <c r="D17" s="103">
        <f>SUM(D12:D16)</f>
        <v>0</v>
      </c>
      <c r="E17" s="103">
        <f>SUM(E12:E16)</f>
        <v>0</v>
      </c>
      <c r="F17" s="103">
        <f>SUM(F12:F16)</f>
        <v>0</v>
      </c>
      <c r="G17" s="101"/>
    </row>
    <row r="18" spans="1:7" ht="15" customHeight="1">
      <c r="A18" s="110" t="s">
        <v>20</v>
      </c>
      <c r="B18" s="104" t="s">
        <v>21</v>
      </c>
      <c r="C18" s="100"/>
      <c r="D18" s="100"/>
      <c r="E18" s="100"/>
      <c r="F18" s="100"/>
      <c r="G18" s="101"/>
    </row>
    <row r="19" spans="1:7">
      <c r="A19" s="111"/>
      <c r="B19" s="104" t="s">
        <v>22</v>
      </c>
      <c r="C19" s="100"/>
      <c r="D19" s="100"/>
      <c r="E19" s="100"/>
      <c r="F19" s="100"/>
      <c r="G19" s="101"/>
    </row>
    <row r="20" spans="1:7">
      <c r="A20" s="111"/>
      <c r="B20" s="104" t="s">
        <v>23</v>
      </c>
      <c r="C20" s="100"/>
      <c r="D20" s="100"/>
      <c r="E20" s="100"/>
      <c r="F20" s="100"/>
      <c r="G20" s="101"/>
    </row>
    <row r="21" spans="1:7">
      <c r="A21" s="111"/>
      <c r="B21" s="104" t="s">
        <v>24</v>
      </c>
      <c r="C21" s="100"/>
      <c r="D21" s="100"/>
      <c r="E21" s="100"/>
      <c r="F21" s="100"/>
      <c r="G21" s="101"/>
    </row>
    <row r="22" spans="1:7">
      <c r="A22" s="111"/>
      <c r="B22" s="104" t="s">
        <v>25</v>
      </c>
      <c r="C22" s="100"/>
      <c r="D22" s="100"/>
      <c r="E22" s="100"/>
      <c r="F22" s="100"/>
      <c r="G22" s="101"/>
    </row>
    <row r="23" spans="1:7">
      <c r="A23" s="111"/>
      <c r="B23" s="104" t="s">
        <v>26</v>
      </c>
      <c r="C23" s="100"/>
      <c r="D23" s="100"/>
      <c r="E23" s="100"/>
      <c r="F23" s="100"/>
      <c r="G23" s="101"/>
    </row>
    <row r="24" spans="1:7">
      <c r="A24" s="111"/>
      <c r="B24" s="104" t="s">
        <v>27</v>
      </c>
      <c r="C24" s="100"/>
      <c r="D24" s="100"/>
      <c r="E24" s="100"/>
      <c r="F24" s="100"/>
      <c r="G24" s="101"/>
    </row>
    <row r="25" spans="1:7">
      <c r="A25" s="111"/>
      <c r="B25" s="104" t="s">
        <v>28</v>
      </c>
      <c r="C25" s="100"/>
      <c r="D25" s="100"/>
      <c r="E25" s="100"/>
      <c r="F25" s="100"/>
      <c r="G25" s="101"/>
    </row>
    <row r="26" spans="1:7">
      <c r="A26" s="112"/>
      <c r="B26" s="102" t="s">
        <v>13</v>
      </c>
      <c r="C26" s="103">
        <f>SUM(C18:C25)</f>
        <v>0</v>
      </c>
      <c r="D26" s="103">
        <f>SUM(D18:D25)</f>
        <v>0</v>
      </c>
      <c r="E26" s="103">
        <f>SUM(E18:E25)</f>
        <v>0</v>
      </c>
      <c r="F26" s="103">
        <f>SUM(F18:F25)</f>
        <v>0</v>
      </c>
      <c r="G26" s="101"/>
    </row>
    <row r="27" spans="1:7" ht="15" customHeight="1">
      <c r="A27" s="110" t="s">
        <v>29</v>
      </c>
      <c r="B27" s="99" t="s">
        <v>30</v>
      </c>
      <c r="C27" s="100"/>
      <c r="D27" s="100"/>
      <c r="E27" s="100"/>
      <c r="F27" s="100"/>
      <c r="G27" s="101"/>
    </row>
    <row r="28" spans="1:7" ht="57.75" customHeight="1">
      <c r="A28" s="111"/>
      <c r="B28" s="99" t="s">
        <v>31</v>
      </c>
      <c r="C28" s="100"/>
      <c r="D28" s="100"/>
      <c r="E28" s="100"/>
      <c r="F28" s="100"/>
      <c r="G28" s="101"/>
    </row>
    <row r="29" spans="1:7" ht="42.75" customHeight="1">
      <c r="A29" s="111"/>
      <c r="B29" s="99" t="s">
        <v>32</v>
      </c>
      <c r="C29" s="100"/>
      <c r="D29" s="100"/>
      <c r="E29" s="100"/>
      <c r="F29" s="100"/>
      <c r="G29" s="101"/>
    </row>
    <row r="30" spans="1:7" ht="45" customHeight="1">
      <c r="A30" s="111"/>
      <c r="B30" s="99" t="s">
        <v>33</v>
      </c>
      <c r="C30" s="100"/>
      <c r="D30" s="100"/>
      <c r="E30" s="100"/>
      <c r="F30" s="100"/>
      <c r="G30" s="101"/>
    </row>
    <row r="31" spans="1:7" ht="16.5" customHeight="1">
      <c r="A31" s="112"/>
      <c r="B31" s="102" t="s">
        <v>13</v>
      </c>
      <c r="C31" s="103">
        <f>SUM(C27:C30)</f>
        <v>0</v>
      </c>
      <c r="D31" s="103">
        <f>SUM(D27:D30)</f>
        <v>0</v>
      </c>
      <c r="E31" s="103">
        <f>SUM(E27:E30)</f>
        <v>0</v>
      </c>
      <c r="F31" s="103">
        <f>SUM(F27:F30)</f>
        <v>0</v>
      </c>
      <c r="G31" s="101"/>
    </row>
    <row r="32" spans="1:7" ht="40.5" customHeight="1">
      <c r="A32" s="110" t="s">
        <v>34</v>
      </c>
      <c r="B32" s="104" t="s">
        <v>35</v>
      </c>
      <c r="C32" s="100"/>
      <c r="D32" s="100"/>
      <c r="E32" s="100"/>
      <c r="F32" s="100"/>
      <c r="G32" s="101"/>
    </row>
    <row r="33" spans="1:7" ht="63.75" customHeight="1">
      <c r="A33" s="111"/>
      <c r="B33" s="104" t="s">
        <v>36</v>
      </c>
      <c r="C33" s="100"/>
      <c r="D33" s="100"/>
      <c r="E33" s="100"/>
      <c r="F33" s="100"/>
      <c r="G33" s="101"/>
    </row>
    <row r="34" spans="1:7" ht="43.5" customHeight="1">
      <c r="A34" s="111"/>
      <c r="B34" s="104" t="s">
        <v>37</v>
      </c>
      <c r="C34" s="100"/>
      <c r="D34" s="100"/>
      <c r="E34" s="100"/>
      <c r="F34" s="100"/>
      <c r="G34" s="101"/>
    </row>
    <row r="35" spans="1:7" ht="38.25" customHeight="1">
      <c r="A35" s="111"/>
      <c r="B35" s="104" t="s">
        <v>38</v>
      </c>
      <c r="C35" s="100"/>
      <c r="D35" s="100"/>
      <c r="E35" s="100"/>
      <c r="F35" s="100"/>
      <c r="G35" s="101"/>
    </row>
    <row r="36" spans="1:7" ht="61.5" customHeight="1">
      <c r="A36" s="111"/>
      <c r="B36" s="104" t="s">
        <v>39</v>
      </c>
      <c r="C36" s="100"/>
      <c r="D36" s="100"/>
      <c r="E36" s="100"/>
      <c r="F36" s="100"/>
      <c r="G36" s="101"/>
    </row>
    <row r="37" spans="1:7" ht="58.5" customHeight="1">
      <c r="A37" s="111"/>
      <c r="B37" s="104" t="s">
        <v>40</v>
      </c>
      <c r="C37" s="100"/>
      <c r="D37" s="100"/>
      <c r="E37" s="100"/>
      <c r="F37" s="100"/>
      <c r="G37" s="101"/>
    </row>
    <row r="38" spans="1:7" ht="54.75" customHeight="1">
      <c r="A38" s="111"/>
      <c r="B38" s="104" t="s">
        <v>41</v>
      </c>
      <c r="C38" s="100"/>
      <c r="D38" s="100"/>
      <c r="E38" s="100"/>
      <c r="F38" s="100"/>
      <c r="G38" s="101"/>
    </row>
    <row r="39" spans="1:7" ht="63" customHeight="1">
      <c r="A39" s="111"/>
      <c r="B39" s="104" t="s">
        <v>42</v>
      </c>
      <c r="C39" s="100"/>
      <c r="D39" s="100"/>
      <c r="E39" s="100"/>
      <c r="F39" s="100"/>
      <c r="G39" s="101"/>
    </row>
    <row r="40" spans="1:7" ht="73.5" customHeight="1">
      <c r="A40" s="111"/>
      <c r="B40" s="104" t="s">
        <v>43</v>
      </c>
      <c r="C40" s="100"/>
      <c r="D40" s="100"/>
      <c r="E40" s="100"/>
      <c r="F40" s="100"/>
      <c r="G40" s="101"/>
    </row>
    <row r="41" spans="1:7" ht="23.25" customHeight="1">
      <c r="A41" s="112"/>
      <c r="B41" s="102" t="s">
        <v>13</v>
      </c>
      <c r="C41" s="103">
        <f>SUM(C32:C40)</f>
        <v>0</v>
      </c>
      <c r="D41" s="103">
        <f>SUM(D32:D40)</f>
        <v>0</v>
      </c>
      <c r="E41" s="103">
        <f>SUM(E32:E40)</f>
        <v>0</v>
      </c>
      <c r="F41" s="103">
        <f>SUM(F32:F40)</f>
        <v>0</v>
      </c>
      <c r="G41" s="101"/>
    </row>
    <row r="42" spans="1:7" ht="15" customHeight="1">
      <c r="A42" s="110" t="s">
        <v>44</v>
      </c>
      <c r="B42" s="99" t="s">
        <v>45</v>
      </c>
      <c r="C42" s="100"/>
      <c r="D42" s="100"/>
      <c r="E42" s="100"/>
      <c r="F42" s="100"/>
      <c r="G42" s="101"/>
    </row>
    <row r="43" spans="1:7">
      <c r="A43" s="111"/>
      <c r="B43" s="99" t="s">
        <v>46</v>
      </c>
      <c r="C43" s="100"/>
      <c r="D43" s="100"/>
      <c r="E43" s="100"/>
      <c r="F43" s="100"/>
      <c r="G43" s="101"/>
    </row>
    <row r="44" spans="1:7">
      <c r="A44" s="111"/>
      <c r="B44" s="99" t="s">
        <v>47</v>
      </c>
      <c r="C44" s="100"/>
      <c r="D44" s="100"/>
      <c r="E44" s="100"/>
      <c r="F44" s="100"/>
      <c r="G44" s="101"/>
    </row>
    <row r="45" spans="1:7">
      <c r="A45" s="111"/>
      <c r="B45" s="99" t="s">
        <v>48</v>
      </c>
      <c r="C45" s="100"/>
      <c r="D45" s="100"/>
      <c r="E45" s="100"/>
      <c r="F45" s="100"/>
      <c r="G45" s="101"/>
    </row>
    <row r="46" spans="1:7">
      <c r="A46" s="112"/>
      <c r="B46" s="102" t="s">
        <v>13</v>
      </c>
      <c r="C46" s="103">
        <f>SUM(C42:C45)</f>
        <v>0</v>
      </c>
      <c r="D46" s="103">
        <f>SUM(D42:D45)</f>
        <v>0</v>
      </c>
      <c r="E46" s="103">
        <f>SUM(E42:E45)</f>
        <v>0</v>
      </c>
      <c r="F46" s="103">
        <f>SUM(F42:F45)</f>
        <v>0</v>
      </c>
      <c r="G46" s="101"/>
    </row>
    <row r="47" spans="1:7" ht="15" customHeight="1">
      <c r="A47" s="113" t="s">
        <v>49</v>
      </c>
      <c r="B47" s="102" t="s">
        <v>50</v>
      </c>
      <c r="C47" s="105">
        <f>C11+C17+C26+C31+C41+C46</f>
        <v>0</v>
      </c>
      <c r="D47" s="105">
        <f>D11+D17+D26+D31+D41+D46</f>
        <v>0</v>
      </c>
      <c r="E47" s="105">
        <f>E11+E17+E26+E31+E41+E46</f>
        <v>0</v>
      </c>
      <c r="F47" s="105">
        <f>F11+F17+F26+F31+F41+F46</f>
        <v>0</v>
      </c>
      <c r="G47" s="106"/>
    </row>
    <row r="48" spans="1:7">
      <c r="A48" s="113"/>
      <c r="B48" s="102" t="s">
        <v>51</v>
      </c>
      <c r="C48" s="107">
        <f>(C47/34)*100</f>
        <v>0</v>
      </c>
      <c r="D48" s="107">
        <f>(D47/34)*100</f>
        <v>0</v>
      </c>
      <c r="E48" s="107">
        <f>(E47/34)*100</f>
        <v>0</v>
      </c>
      <c r="F48" s="107">
        <f>(F47/34)*100</f>
        <v>0</v>
      </c>
      <c r="G48" s="106"/>
    </row>
    <row r="49" spans="1:7">
      <c r="A49" s="106"/>
      <c r="B49" s="106"/>
      <c r="C49" s="108">
        <f>(C47*1/136)*100</f>
        <v>0</v>
      </c>
      <c r="D49" s="108">
        <f>(D47*2/136)*100</f>
        <v>0</v>
      </c>
      <c r="E49" s="108">
        <f>(E47*3/136)*100</f>
        <v>0</v>
      </c>
      <c r="F49" s="108">
        <f>(F47*4/136)*100</f>
        <v>0</v>
      </c>
      <c r="G49" s="106"/>
    </row>
  </sheetData>
  <mergeCells count="15">
    <mergeCell ref="A42:A46"/>
    <mergeCell ref="A47:A48"/>
    <mergeCell ref="B5:B6"/>
    <mergeCell ref="G5:G6"/>
    <mergeCell ref="A7:A11"/>
    <mergeCell ref="A12:A17"/>
    <mergeCell ref="A18:A26"/>
    <mergeCell ref="A27:A31"/>
    <mergeCell ref="A32:A41"/>
    <mergeCell ref="A1:G1"/>
    <mergeCell ref="A2:G2"/>
    <mergeCell ref="A3:G3"/>
    <mergeCell ref="A4:G4"/>
    <mergeCell ref="C5:F5"/>
    <mergeCell ref="A5:A6"/>
  </mergeCells>
  <printOptions horizontalCentered="1"/>
  <pageMargins left="0.69930555555555596" right="0.69930555555555596" top="0.75" bottom="0.75" header="0.3" footer="0.3"/>
  <pageSetup scale="50" fitToWidth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topLeftCell="A14" zoomScale="60" zoomScaleNormal="60" workbookViewId="0">
      <selection activeCell="R17" sqref="R17"/>
    </sheetView>
  </sheetViews>
  <sheetFormatPr baseColWidth="10" defaultColWidth="11" defaultRowHeight="15.75"/>
  <cols>
    <col min="3" max="3" width="15.875" customWidth="1"/>
    <col min="4" max="4" width="17.625" customWidth="1"/>
    <col min="5" max="5" width="27.625" customWidth="1"/>
    <col min="6" max="53" width="5.375" customWidth="1"/>
    <col min="54" max="54" width="18.25" customWidth="1"/>
  </cols>
  <sheetData>
    <row r="1" spans="1:54">
      <c r="F1" t="s">
        <v>313</v>
      </c>
    </row>
    <row r="2" spans="1:5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>
      <c r="A3" s="1"/>
      <c r="B3" s="244" t="s">
        <v>341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6"/>
    </row>
    <row r="4" spans="1:54">
      <c r="A4" s="1"/>
      <c r="B4" s="247" t="s">
        <v>314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9"/>
    </row>
    <row r="5" spans="1:54">
      <c r="A5" s="1"/>
      <c r="B5" s="247" t="s">
        <v>315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9"/>
    </row>
    <row r="6" spans="1:54">
      <c r="A6" s="1"/>
      <c r="B6" s="250"/>
      <c r="C6" s="251"/>
      <c r="D6" s="251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3"/>
    </row>
    <row r="7" spans="1:54">
      <c r="A7" s="1"/>
      <c r="B7" s="268" t="s">
        <v>281</v>
      </c>
      <c r="C7" s="276" t="s">
        <v>282</v>
      </c>
      <c r="D7" s="284" t="s">
        <v>283</v>
      </c>
      <c r="E7" s="256" t="s">
        <v>284</v>
      </c>
      <c r="F7" s="254" t="s">
        <v>285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8" t="s">
        <v>286</v>
      </c>
    </row>
    <row r="8" spans="1:54">
      <c r="A8" s="1"/>
      <c r="B8" s="269"/>
      <c r="C8" s="259"/>
      <c r="D8" s="285"/>
      <c r="E8" s="257"/>
      <c r="F8" s="261" t="s">
        <v>316</v>
      </c>
      <c r="G8" s="262"/>
      <c r="H8" s="262"/>
      <c r="I8" s="263"/>
      <c r="J8" s="261" t="s">
        <v>317</v>
      </c>
      <c r="K8" s="262"/>
      <c r="L8" s="262"/>
      <c r="M8" s="263"/>
      <c r="N8" s="261" t="s">
        <v>318</v>
      </c>
      <c r="O8" s="262"/>
      <c r="P8" s="262"/>
      <c r="Q8" s="263"/>
      <c r="R8" s="261" t="s">
        <v>290</v>
      </c>
      <c r="S8" s="262"/>
      <c r="T8" s="262"/>
      <c r="U8" s="262"/>
      <c r="V8" s="264" t="s">
        <v>291</v>
      </c>
      <c r="W8" s="264"/>
      <c r="X8" s="264"/>
      <c r="Y8" s="264"/>
      <c r="Z8" s="265" t="s">
        <v>319</v>
      </c>
      <c r="AA8" s="266"/>
      <c r="AB8" s="266"/>
      <c r="AC8" s="267"/>
      <c r="AD8" s="264" t="s">
        <v>320</v>
      </c>
      <c r="AE8" s="264"/>
      <c r="AF8" s="264"/>
      <c r="AG8" s="264"/>
      <c r="AH8" s="264" t="s">
        <v>294</v>
      </c>
      <c r="AI8" s="264"/>
      <c r="AJ8" s="264"/>
      <c r="AK8" s="264"/>
      <c r="AL8" s="265" t="s">
        <v>295</v>
      </c>
      <c r="AM8" s="266"/>
      <c r="AN8" s="266"/>
      <c r="AO8" s="267"/>
      <c r="AP8" s="265" t="s">
        <v>296</v>
      </c>
      <c r="AQ8" s="266"/>
      <c r="AR8" s="266"/>
      <c r="AS8" s="267"/>
      <c r="AT8" s="265" t="s">
        <v>297</v>
      </c>
      <c r="AU8" s="266"/>
      <c r="AV8" s="266"/>
      <c r="AW8" s="267"/>
      <c r="AX8" s="265" t="s">
        <v>298</v>
      </c>
      <c r="AY8" s="266"/>
      <c r="AZ8" s="266"/>
      <c r="BA8" s="267"/>
      <c r="BB8" s="259"/>
    </row>
    <row r="9" spans="1:54">
      <c r="A9" s="1"/>
      <c r="B9" s="269"/>
      <c r="C9" s="259"/>
      <c r="D9" s="285"/>
      <c r="E9" s="257"/>
      <c r="F9" s="3">
        <v>1</v>
      </c>
      <c r="G9" s="3">
        <v>2</v>
      </c>
      <c r="H9" s="3">
        <v>3</v>
      </c>
      <c r="I9" s="3">
        <v>4</v>
      </c>
      <c r="J9" s="3">
        <v>1</v>
      </c>
      <c r="K9" s="3">
        <v>2</v>
      </c>
      <c r="L9" s="3">
        <v>3</v>
      </c>
      <c r="M9" s="3">
        <v>4</v>
      </c>
      <c r="N9" s="3">
        <v>1</v>
      </c>
      <c r="O9" s="3">
        <v>2</v>
      </c>
      <c r="P9" s="3">
        <v>3</v>
      </c>
      <c r="Q9" s="3">
        <v>4</v>
      </c>
      <c r="R9" s="3">
        <v>1</v>
      </c>
      <c r="S9" s="3">
        <v>2</v>
      </c>
      <c r="T9" s="3">
        <v>3</v>
      </c>
      <c r="U9" s="3">
        <v>4</v>
      </c>
      <c r="V9" s="3">
        <v>1</v>
      </c>
      <c r="W9" s="3">
        <v>2</v>
      </c>
      <c r="X9" s="3">
        <v>3</v>
      </c>
      <c r="Y9" s="3">
        <v>4</v>
      </c>
      <c r="Z9" s="3">
        <v>1</v>
      </c>
      <c r="AA9" s="3">
        <v>2</v>
      </c>
      <c r="AB9" s="3">
        <v>3</v>
      </c>
      <c r="AC9" s="3">
        <v>4</v>
      </c>
      <c r="AD9" s="3">
        <v>1</v>
      </c>
      <c r="AE9" s="3">
        <v>2</v>
      </c>
      <c r="AF9" s="3">
        <v>3</v>
      </c>
      <c r="AG9" s="3">
        <v>4</v>
      </c>
      <c r="AH9" s="3">
        <v>1</v>
      </c>
      <c r="AI9" s="3">
        <v>2</v>
      </c>
      <c r="AJ9" s="3">
        <v>3</v>
      </c>
      <c r="AK9" s="3">
        <v>4</v>
      </c>
      <c r="AL9" s="3">
        <v>1</v>
      </c>
      <c r="AM9" s="3">
        <v>2</v>
      </c>
      <c r="AN9" s="3">
        <v>3</v>
      </c>
      <c r="AO9" s="3">
        <v>4</v>
      </c>
      <c r="AP9" s="3">
        <v>1</v>
      </c>
      <c r="AQ9" s="3">
        <v>2</v>
      </c>
      <c r="AR9" s="3">
        <v>3</v>
      </c>
      <c r="AS9" s="3">
        <v>4</v>
      </c>
      <c r="AT9" s="3">
        <v>1</v>
      </c>
      <c r="AU9" s="3">
        <v>2</v>
      </c>
      <c r="AV9" s="3">
        <v>3</v>
      </c>
      <c r="AW9" s="3">
        <v>4</v>
      </c>
      <c r="AX9" s="3">
        <v>1</v>
      </c>
      <c r="AY9" s="3">
        <v>2</v>
      </c>
      <c r="AZ9" s="3">
        <v>3</v>
      </c>
      <c r="BA9" s="3">
        <v>4</v>
      </c>
      <c r="BB9" s="260"/>
    </row>
    <row r="10" spans="1:54" ht="84" customHeight="1">
      <c r="B10" s="270" t="s">
        <v>342</v>
      </c>
      <c r="C10" s="277" t="s">
        <v>233</v>
      </c>
      <c r="D10" s="286" t="s">
        <v>235</v>
      </c>
      <c r="E10" s="7" t="s">
        <v>237</v>
      </c>
      <c r="F10" s="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301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6" t="s">
        <v>321</v>
      </c>
    </row>
    <row r="11" spans="1:54" ht="69.75" customHeight="1">
      <c r="B11" s="271"/>
      <c r="C11" s="278"/>
      <c r="D11" s="287"/>
      <c r="E11" s="8" t="s">
        <v>238</v>
      </c>
      <c r="F11" s="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 t="s">
        <v>301</v>
      </c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6" t="s">
        <v>321</v>
      </c>
    </row>
    <row r="12" spans="1:54" ht="67.5" customHeight="1">
      <c r="B12" s="271"/>
      <c r="C12" s="278"/>
      <c r="D12" s="288" t="s">
        <v>239</v>
      </c>
      <c r="E12" s="9" t="s">
        <v>240</v>
      </c>
      <c r="F12" s="6"/>
      <c r="G12" s="3"/>
      <c r="H12" s="3"/>
      <c r="I12" s="3"/>
      <c r="J12" s="6"/>
      <c r="K12" s="3"/>
      <c r="L12" s="3"/>
      <c r="M12" s="3"/>
      <c r="N12" s="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 t="s">
        <v>301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6" t="s">
        <v>321</v>
      </c>
    </row>
    <row r="13" spans="1:54" ht="88.5" customHeight="1">
      <c r="B13" s="271"/>
      <c r="C13" s="279" t="s">
        <v>234</v>
      </c>
      <c r="D13" s="287"/>
      <c r="E13" s="9" t="s">
        <v>241</v>
      </c>
      <c r="F13" s="6"/>
      <c r="G13" s="3"/>
      <c r="H13" s="3"/>
      <c r="I13" s="3"/>
      <c r="J13" s="6"/>
      <c r="K13" s="3"/>
      <c r="L13" s="3"/>
      <c r="M13" s="3"/>
      <c r="N13" s="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 t="s">
        <v>301</v>
      </c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6" t="s">
        <v>321</v>
      </c>
    </row>
    <row r="14" spans="1:54" ht="88.5" customHeight="1">
      <c r="B14" s="271"/>
      <c r="C14" s="279"/>
      <c r="D14" s="287" t="s">
        <v>242</v>
      </c>
      <c r="E14" s="9" t="s">
        <v>243</v>
      </c>
      <c r="F14" s="6"/>
      <c r="G14" s="3"/>
      <c r="H14" s="3"/>
      <c r="I14" s="3"/>
      <c r="J14" s="6"/>
      <c r="K14" s="3"/>
      <c r="L14" s="3"/>
      <c r="M14" s="3"/>
      <c r="N14" s="6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 t="s">
        <v>301</v>
      </c>
      <c r="AT14" s="3"/>
      <c r="AU14" s="3"/>
      <c r="AV14" s="3"/>
      <c r="AW14" s="3"/>
      <c r="AX14" s="3"/>
      <c r="AY14" s="3"/>
      <c r="AZ14" s="3"/>
      <c r="BA14" s="3"/>
      <c r="BB14" s="6" t="s">
        <v>322</v>
      </c>
    </row>
    <row r="15" spans="1:54" ht="45" customHeight="1">
      <c r="B15" s="271"/>
      <c r="C15" s="279"/>
      <c r="D15" s="287"/>
      <c r="E15" s="9" t="s">
        <v>244</v>
      </c>
      <c r="F15" s="6"/>
      <c r="G15" s="3"/>
      <c r="H15" s="3"/>
      <c r="I15" s="3"/>
      <c r="J15" s="6"/>
      <c r="K15" s="3"/>
      <c r="L15" s="3"/>
      <c r="M15" s="3"/>
      <c r="N15" s="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 t="s">
        <v>301</v>
      </c>
      <c r="AX15" s="3"/>
      <c r="AY15" s="3"/>
      <c r="AZ15" s="3"/>
      <c r="BA15" s="3"/>
      <c r="BB15" s="6" t="s">
        <v>183</v>
      </c>
    </row>
    <row r="16" spans="1:54" ht="45" customHeight="1">
      <c r="B16" s="271"/>
      <c r="C16" s="279"/>
      <c r="D16" s="287"/>
      <c r="E16" s="296" t="s">
        <v>323</v>
      </c>
      <c r="F16" s="6"/>
      <c r="G16" s="3"/>
      <c r="H16" s="3"/>
      <c r="I16" s="3"/>
      <c r="J16" s="6"/>
      <c r="K16" s="3"/>
      <c r="L16" s="3"/>
      <c r="M16" s="3"/>
      <c r="N16" s="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6" t="s">
        <v>321</v>
      </c>
    </row>
    <row r="17" spans="2:54" ht="37.5" customHeight="1">
      <c r="B17" s="272"/>
      <c r="C17" s="280"/>
      <c r="D17" s="289"/>
      <c r="E17" s="297"/>
      <c r="F17" s="6"/>
      <c r="G17" s="3"/>
      <c r="H17" s="3"/>
      <c r="I17" s="3"/>
      <c r="J17" s="6"/>
      <c r="K17" s="3"/>
      <c r="L17" s="3"/>
      <c r="M17" s="3"/>
      <c r="N17" s="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 t="s">
        <v>301</v>
      </c>
      <c r="AY17" s="3"/>
      <c r="AZ17" s="3"/>
      <c r="BA17" s="3"/>
      <c r="BB17" s="6"/>
    </row>
    <row r="18" spans="2:54" ht="71.25" customHeight="1">
      <c r="B18" s="273" t="s">
        <v>343</v>
      </c>
      <c r="C18" s="281" t="s">
        <v>248</v>
      </c>
      <c r="D18" s="290" t="s">
        <v>250</v>
      </c>
      <c r="E18" s="10" t="s">
        <v>324</v>
      </c>
      <c r="F18" s="11"/>
      <c r="G18" s="3" t="s">
        <v>325</v>
      </c>
      <c r="H18" s="3" t="s">
        <v>325</v>
      </c>
      <c r="I18" s="3"/>
      <c r="J18" s="6"/>
      <c r="K18" s="3"/>
      <c r="L18" s="3"/>
      <c r="M18" s="3"/>
      <c r="N18" s="6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6" t="s">
        <v>326</v>
      </c>
    </row>
    <row r="19" spans="2:54" ht="35.25" customHeight="1">
      <c r="B19" s="274"/>
      <c r="C19" s="279"/>
      <c r="D19" s="291"/>
      <c r="E19" s="298" t="s">
        <v>253</v>
      </c>
      <c r="F19" s="11"/>
      <c r="G19" s="3" t="s">
        <v>325</v>
      </c>
      <c r="H19" s="3" t="s">
        <v>325</v>
      </c>
      <c r="I19" s="3"/>
      <c r="J19" s="6"/>
      <c r="K19" s="3"/>
      <c r="L19" s="3"/>
      <c r="M19" s="3"/>
      <c r="N19" s="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6" t="s">
        <v>321</v>
      </c>
    </row>
    <row r="20" spans="2:54" ht="31.5" customHeight="1">
      <c r="B20" s="274"/>
      <c r="C20" s="279"/>
      <c r="D20" s="291"/>
      <c r="E20" s="299"/>
      <c r="F20" s="11"/>
      <c r="G20" s="3"/>
      <c r="H20" s="3"/>
      <c r="I20" s="3"/>
      <c r="J20" s="6"/>
      <c r="K20" s="3"/>
      <c r="L20" s="3"/>
      <c r="M20" s="3"/>
      <c r="N20" s="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6"/>
    </row>
    <row r="21" spans="2:54" ht="35.25" customHeight="1">
      <c r="B21" s="274"/>
      <c r="C21" s="279"/>
      <c r="D21" s="291"/>
      <c r="E21" s="300" t="s">
        <v>327</v>
      </c>
      <c r="F21" s="11"/>
      <c r="G21" s="3" t="s">
        <v>325</v>
      </c>
      <c r="H21" s="3" t="s">
        <v>325</v>
      </c>
      <c r="I21" s="3" t="s">
        <v>325</v>
      </c>
      <c r="J21" s="6" t="s">
        <v>325</v>
      </c>
      <c r="K21" s="3" t="s">
        <v>325</v>
      </c>
      <c r="L21" s="3" t="s">
        <v>325</v>
      </c>
      <c r="M21" s="3" t="s">
        <v>325</v>
      </c>
      <c r="N21" s="6" t="s">
        <v>325</v>
      </c>
      <c r="O21" s="3" t="s">
        <v>325</v>
      </c>
      <c r="P21" s="3" t="s">
        <v>325</v>
      </c>
      <c r="Q21" s="3" t="s">
        <v>325</v>
      </c>
      <c r="R21" s="3" t="s">
        <v>325</v>
      </c>
      <c r="S21" s="3" t="s">
        <v>325</v>
      </c>
      <c r="T21" s="3" t="s">
        <v>325</v>
      </c>
      <c r="U21" s="3" t="s">
        <v>325</v>
      </c>
      <c r="V21" s="3" t="s">
        <v>325</v>
      </c>
      <c r="W21" s="3" t="s">
        <v>325</v>
      </c>
      <c r="X21" s="3" t="s">
        <v>325</v>
      </c>
      <c r="Y21" s="3" t="s">
        <v>325</v>
      </c>
      <c r="Z21" s="3" t="s">
        <v>325</v>
      </c>
      <c r="AA21" s="3" t="s">
        <v>325</v>
      </c>
      <c r="AB21" s="3" t="s">
        <v>325</v>
      </c>
      <c r="AC21" s="3" t="s">
        <v>325</v>
      </c>
      <c r="AD21" s="3" t="s">
        <v>325</v>
      </c>
      <c r="AE21" s="3" t="s">
        <v>325</v>
      </c>
      <c r="AF21" s="3" t="s">
        <v>325</v>
      </c>
      <c r="AG21" s="3" t="s">
        <v>325</v>
      </c>
      <c r="AH21" s="3" t="s">
        <v>325</v>
      </c>
      <c r="AI21" s="3" t="s">
        <v>325</v>
      </c>
      <c r="AJ21" s="3" t="s">
        <v>325</v>
      </c>
      <c r="AK21" s="3" t="s">
        <v>325</v>
      </c>
      <c r="AL21" s="3" t="s">
        <v>325</v>
      </c>
      <c r="AM21" s="3" t="s">
        <v>325</v>
      </c>
      <c r="AN21" s="3" t="s">
        <v>325</v>
      </c>
      <c r="AO21" s="3" t="s">
        <v>325</v>
      </c>
      <c r="AP21" s="3" t="s">
        <v>325</v>
      </c>
      <c r="AQ21" s="3" t="s">
        <v>325</v>
      </c>
      <c r="AR21" s="3" t="s">
        <v>325</v>
      </c>
      <c r="AS21" s="3" t="s">
        <v>325</v>
      </c>
      <c r="AT21" s="3" t="s">
        <v>325</v>
      </c>
      <c r="AU21" s="3" t="s">
        <v>325</v>
      </c>
      <c r="AV21" s="3" t="s">
        <v>325</v>
      </c>
      <c r="AW21" s="3" t="s">
        <v>325</v>
      </c>
      <c r="AX21" s="3" t="s">
        <v>325</v>
      </c>
      <c r="AY21" s="3"/>
      <c r="AZ21" s="3"/>
      <c r="BA21" s="3"/>
      <c r="BB21" s="6" t="s">
        <v>183</v>
      </c>
    </row>
    <row r="22" spans="2:54" ht="39.75" customHeight="1">
      <c r="B22" s="274"/>
      <c r="C22" s="282"/>
      <c r="D22" s="292"/>
      <c r="E22" s="299"/>
      <c r="F22" s="11"/>
      <c r="G22" s="3"/>
      <c r="H22" s="3"/>
      <c r="I22" s="3"/>
      <c r="J22" s="6"/>
      <c r="K22" s="3"/>
      <c r="L22" s="3"/>
      <c r="M22" s="3"/>
      <c r="N22" s="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6"/>
    </row>
    <row r="23" spans="2:54" ht="33" customHeight="1">
      <c r="B23" s="274"/>
      <c r="C23" s="259" t="s">
        <v>249</v>
      </c>
      <c r="D23" s="293" t="s">
        <v>255</v>
      </c>
      <c r="E23" s="301" t="s">
        <v>328</v>
      </c>
      <c r="F23" s="11"/>
      <c r="G23" s="3"/>
      <c r="H23" s="3"/>
      <c r="I23" s="3"/>
      <c r="J23" s="6"/>
      <c r="K23" s="3"/>
      <c r="L23" s="3"/>
      <c r="M23" s="3"/>
      <c r="N23" s="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6" t="s">
        <v>321</v>
      </c>
    </row>
    <row r="24" spans="2:54" ht="34.5" customHeight="1">
      <c r="B24" s="274"/>
      <c r="C24" s="259"/>
      <c r="D24" s="294"/>
      <c r="E24" s="302"/>
      <c r="F24" s="11"/>
      <c r="G24" s="3" t="s">
        <v>325</v>
      </c>
      <c r="H24" s="3" t="s">
        <v>325</v>
      </c>
      <c r="I24" s="3" t="s">
        <v>325</v>
      </c>
      <c r="J24" s="6" t="s">
        <v>325</v>
      </c>
      <c r="K24" s="3" t="s">
        <v>325</v>
      </c>
      <c r="L24" s="3" t="s">
        <v>325</v>
      </c>
      <c r="M24" s="3" t="s">
        <v>325</v>
      </c>
      <c r="N24" s="6" t="s">
        <v>325</v>
      </c>
      <c r="O24" s="3" t="s">
        <v>325</v>
      </c>
      <c r="P24" s="3" t="s">
        <v>325</v>
      </c>
      <c r="Q24" s="3" t="s">
        <v>325</v>
      </c>
      <c r="R24" s="3" t="s">
        <v>325</v>
      </c>
      <c r="S24" s="3" t="s">
        <v>325</v>
      </c>
      <c r="T24" s="3" t="s">
        <v>325</v>
      </c>
      <c r="U24" s="3" t="s">
        <v>325</v>
      </c>
      <c r="V24" s="3" t="s">
        <v>325</v>
      </c>
      <c r="W24" s="3" t="s">
        <v>325</v>
      </c>
      <c r="X24" s="3" t="s">
        <v>325</v>
      </c>
      <c r="Y24" s="3" t="s">
        <v>325</v>
      </c>
      <c r="Z24" s="3" t="s">
        <v>325</v>
      </c>
      <c r="AA24" s="3" t="s">
        <v>325</v>
      </c>
      <c r="AB24" s="3" t="s">
        <v>325</v>
      </c>
      <c r="AC24" s="3" t="s">
        <v>325</v>
      </c>
      <c r="AD24" s="3" t="s">
        <v>325</v>
      </c>
      <c r="AE24" s="3" t="s">
        <v>325</v>
      </c>
      <c r="AF24" s="3" t="s">
        <v>325</v>
      </c>
      <c r="AG24" s="3" t="s">
        <v>325</v>
      </c>
      <c r="AH24" s="3" t="s">
        <v>325</v>
      </c>
      <c r="AI24" s="3" t="s">
        <v>325</v>
      </c>
      <c r="AJ24" s="3" t="s">
        <v>325</v>
      </c>
      <c r="AK24" s="3" t="s">
        <v>325</v>
      </c>
      <c r="AL24" s="3" t="s">
        <v>325</v>
      </c>
      <c r="AM24" s="3" t="s">
        <v>325</v>
      </c>
      <c r="AN24" s="3" t="s">
        <v>325</v>
      </c>
      <c r="AO24" s="3" t="s">
        <v>325</v>
      </c>
      <c r="AP24" s="3" t="s">
        <v>325</v>
      </c>
      <c r="AQ24" s="3" t="s">
        <v>325</v>
      </c>
      <c r="AR24" s="3" t="s">
        <v>325</v>
      </c>
      <c r="AS24" s="3" t="s">
        <v>325</v>
      </c>
      <c r="AT24" s="3" t="s">
        <v>325</v>
      </c>
      <c r="AU24" s="3" t="s">
        <v>325</v>
      </c>
      <c r="AV24" s="3" t="s">
        <v>325</v>
      </c>
      <c r="AW24" s="3" t="s">
        <v>325</v>
      </c>
      <c r="AX24" s="3" t="s">
        <v>325</v>
      </c>
      <c r="AY24" s="3"/>
      <c r="AZ24" s="3"/>
      <c r="BA24" s="3"/>
      <c r="BB24" s="6"/>
    </row>
    <row r="25" spans="2:54" ht="46.5" customHeight="1">
      <c r="B25" s="274"/>
      <c r="C25" s="259"/>
      <c r="D25" s="294"/>
      <c r="E25" s="300" t="s">
        <v>257</v>
      </c>
      <c r="F25" s="11"/>
      <c r="G25" s="3"/>
      <c r="H25" s="3"/>
      <c r="I25" s="3"/>
      <c r="J25" s="6"/>
      <c r="K25" s="3"/>
      <c r="L25" s="3"/>
      <c r="M25" s="3"/>
      <c r="N25" s="6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6" t="s">
        <v>326</v>
      </c>
    </row>
    <row r="26" spans="2:54" ht="45" customHeight="1">
      <c r="B26" s="275"/>
      <c r="C26" s="283"/>
      <c r="D26" s="295"/>
      <c r="E26" s="303"/>
      <c r="F26" s="11"/>
      <c r="G26" s="3" t="s">
        <v>325</v>
      </c>
      <c r="H26" s="3" t="s">
        <v>325</v>
      </c>
      <c r="I26" s="3" t="s">
        <v>325</v>
      </c>
      <c r="J26" s="6" t="s">
        <v>325</v>
      </c>
      <c r="K26" s="3" t="s">
        <v>325</v>
      </c>
      <c r="L26" s="3" t="s">
        <v>325</v>
      </c>
      <c r="M26" s="3" t="s">
        <v>325</v>
      </c>
      <c r="N26" s="6" t="s">
        <v>325</v>
      </c>
      <c r="O26" s="3" t="s">
        <v>325</v>
      </c>
      <c r="P26" s="3" t="s">
        <v>325</v>
      </c>
      <c r="Q26" s="3" t="s">
        <v>325</v>
      </c>
      <c r="R26" s="3" t="s">
        <v>325</v>
      </c>
      <c r="S26" s="3" t="s">
        <v>325</v>
      </c>
      <c r="T26" s="3" t="s">
        <v>325</v>
      </c>
      <c r="U26" s="3" t="s">
        <v>325</v>
      </c>
      <c r="V26" s="3" t="s">
        <v>325</v>
      </c>
      <c r="W26" s="3" t="s">
        <v>325</v>
      </c>
      <c r="X26" s="3" t="s">
        <v>325</v>
      </c>
      <c r="Y26" s="3" t="s">
        <v>325</v>
      </c>
      <c r="Z26" s="3" t="s">
        <v>325</v>
      </c>
      <c r="AA26" s="3" t="s">
        <v>325</v>
      </c>
      <c r="AB26" s="3" t="s">
        <v>325</v>
      </c>
      <c r="AC26" s="3" t="s">
        <v>325</v>
      </c>
      <c r="AD26" s="3" t="s">
        <v>325</v>
      </c>
      <c r="AE26" s="3" t="s">
        <v>325</v>
      </c>
      <c r="AF26" s="3" t="s">
        <v>325</v>
      </c>
      <c r="AG26" s="3" t="s">
        <v>325</v>
      </c>
      <c r="AH26" s="3" t="s">
        <v>325</v>
      </c>
      <c r="AI26" s="3" t="s">
        <v>325</v>
      </c>
      <c r="AJ26" s="3" t="s">
        <v>325</v>
      </c>
      <c r="AK26" s="3" t="s">
        <v>325</v>
      </c>
      <c r="AL26" s="3" t="s">
        <v>325</v>
      </c>
      <c r="AM26" s="3" t="s">
        <v>325</v>
      </c>
      <c r="AN26" s="3" t="s">
        <v>325</v>
      </c>
      <c r="AO26" s="3" t="s">
        <v>325</v>
      </c>
      <c r="AP26" s="3" t="s">
        <v>325</v>
      </c>
      <c r="AQ26" s="3" t="s">
        <v>325</v>
      </c>
      <c r="AR26" s="3" t="s">
        <v>325</v>
      </c>
      <c r="AS26" s="3" t="s">
        <v>325</v>
      </c>
      <c r="AT26" s="3" t="s">
        <v>325</v>
      </c>
      <c r="AU26" s="3" t="s">
        <v>325</v>
      </c>
      <c r="AV26" s="3" t="s">
        <v>325</v>
      </c>
      <c r="AW26" s="3" t="s">
        <v>325</v>
      </c>
      <c r="AX26" s="3" t="s">
        <v>325</v>
      </c>
      <c r="AY26" s="3"/>
      <c r="AZ26" s="3"/>
      <c r="BA26" s="3"/>
      <c r="BB26" s="6"/>
    </row>
  </sheetData>
  <mergeCells count="38">
    <mergeCell ref="D18:D22"/>
    <mergeCell ref="D23:D26"/>
    <mergeCell ref="E16:E17"/>
    <mergeCell ref="E19:E20"/>
    <mergeCell ref="E21:E22"/>
    <mergeCell ref="E23:E24"/>
    <mergeCell ref="E25:E26"/>
    <mergeCell ref="B18:B26"/>
    <mergeCell ref="C7:C9"/>
    <mergeCell ref="C10:C12"/>
    <mergeCell ref="C13:C17"/>
    <mergeCell ref="C18:C22"/>
    <mergeCell ref="C23:C26"/>
    <mergeCell ref="AP8:AS8"/>
    <mergeCell ref="AT8:AW8"/>
    <mergeCell ref="AX8:BA8"/>
    <mergeCell ref="B7:B9"/>
    <mergeCell ref="B10:B17"/>
    <mergeCell ref="D7:D9"/>
    <mergeCell ref="D10:D11"/>
    <mergeCell ref="D12:D13"/>
    <mergeCell ref="D14:D17"/>
    <mergeCell ref="B3:BB3"/>
    <mergeCell ref="B4:BB4"/>
    <mergeCell ref="B5:BB5"/>
    <mergeCell ref="B6:BB6"/>
    <mergeCell ref="F7:BA7"/>
    <mergeCell ref="E7:E9"/>
    <mergeCell ref="BB7:BB9"/>
    <mergeCell ref="F8:I8"/>
    <mergeCell ref="J8:M8"/>
    <mergeCell ref="N8:Q8"/>
    <mergeCell ref="R8:U8"/>
    <mergeCell ref="V8:Y8"/>
    <mergeCell ref="Z8:AC8"/>
    <mergeCell ref="AD8:AG8"/>
    <mergeCell ref="AH8:AK8"/>
    <mergeCell ref="AL8:AO8"/>
  </mergeCells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8"/>
  <sheetViews>
    <sheetView topLeftCell="A9" zoomScale="60" zoomScaleNormal="60" workbookViewId="0">
      <pane xSplit="5" topLeftCell="AD1" activePane="topRight" state="frozen"/>
      <selection pane="topRight" activeCell="B4" sqref="B4:BB4"/>
    </sheetView>
  </sheetViews>
  <sheetFormatPr baseColWidth="10" defaultColWidth="9" defaultRowHeight="15.75"/>
  <cols>
    <col min="2" max="2" width="18" customWidth="1"/>
    <col min="3" max="3" width="15.5" customWidth="1"/>
    <col min="4" max="4" width="18.125" customWidth="1"/>
    <col min="5" max="5" width="22.5" customWidth="1"/>
    <col min="6" max="53" width="5.5" customWidth="1"/>
    <col min="54" max="54" width="36.875" customWidth="1"/>
  </cols>
  <sheetData>
    <row r="2" spans="1:5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27.95" customHeight="1">
      <c r="A3" s="1"/>
      <c r="B3" s="244" t="s">
        <v>346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6"/>
    </row>
    <row r="4" spans="1:54" ht="17.100000000000001" customHeight="1">
      <c r="A4" s="1"/>
      <c r="B4" s="247" t="s">
        <v>329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9"/>
    </row>
    <row r="5" spans="1:54" ht="17.100000000000001" customHeight="1">
      <c r="A5" s="1"/>
      <c r="B5" s="247" t="s">
        <v>330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9"/>
    </row>
    <row r="6" spans="1:54">
      <c r="A6" s="1"/>
      <c r="B6" s="250"/>
      <c r="C6" s="251"/>
      <c r="D6" s="251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3"/>
    </row>
    <row r="7" spans="1:54">
      <c r="A7" s="1"/>
      <c r="B7" s="268" t="s">
        <v>281</v>
      </c>
      <c r="C7" s="276" t="s">
        <v>282</v>
      </c>
      <c r="D7" s="284" t="s">
        <v>283</v>
      </c>
      <c r="E7" s="256" t="s">
        <v>284</v>
      </c>
      <c r="F7" s="254" t="s">
        <v>285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8" t="s">
        <v>286</v>
      </c>
    </row>
    <row r="8" spans="1:54">
      <c r="A8" s="1"/>
      <c r="B8" s="269"/>
      <c r="C8" s="259"/>
      <c r="D8" s="285"/>
      <c r="E8" s="257"/>
      <c r="F8" s="261" t="s">
        <v>316</v>
      </c>
      <c r="G8" s="262"/>
      <c r="H8" s="262"/>
      <c r="I8" s="263"/>
      <c r="J8" s="261" t="s">
        <v>317</v>
      </c>
      <c r="K8" s="262"/>
      <c r="L8" s="262"/>
      <c r="M8" s="263"/>
      <c r="N8" s="261" t="s">
        <v>318</v>
      </c>
      <c r="O8" s="262"/>
      <c r="P8" s="262"/>
      <c r="Q8" s="263"/>
      <c r="R8" s="261" t="s">
        <v>290</v>
      </c>
      <c r="S8" s="262"/>
      <c r="T8" s="262"/>
      <c r="U8" s="262"/>
      <c r="V8" s="264" t="s">
        <v>291</v>
      </c>
      <c r="W8" s="264"/>
      <c r="X8" s="264"/>
      <c r="Y8" s="264"/>
      <c r="Z8" s="265" t="s">
        <v>292</v>
      </c>
      <c r="AA8" s="266"/>
      <c r="AB8" s="266"/>
      <c r="AC8" s="267"/>
      <c r="AD8" s="264" t="s">
        <v>320</v>
      </c>
      <c r="AE8" s="264"/>
      <c r="AF8" s="264"/>
      <c r="AG8" s="264"/>
      <c r="AH8" s="264" t="s">
        <v>294</v>
      </c>
      <c r="AI8" s="264"/>
      <c r="AJ8" s="264"/>
      <c r="AK8" s="264"/>
      <c r="AL8" s="265" t="s">
        <v>295</v>
      </c>
      <c r="AM8" s="266"/>
      <c r="AN8" s="266"/>
      <c r="AO8" s="267"/>
      <c r="AP8" s="265" t="s">
        <v>296</v>
      </c>
      <c r="AQ8" s="266"/>
      <c r="AR8" s="266"/>
      <c r="AS8" s="267"/>
      <c r="AT8" s="265" t="s">
        <v>297</v>
      </c>
      <c r="AU8" s="266"/>
      <c r="AV8" s="266"/>
      <c r="AW8" s="267"/>
      <c r="AX8" s="265" t="s">
        <v>298</v>
      </c>
      <c r="AY8" s="266"/>
      <c r="AZ8" s="266"/>
      <c r="BA8" s="267"/>
      <c r="BB8" s="259"/>
    </row>
    <row r="9" spans="1:54">
      <c r="A9" s="1"/>
      <c r="B9" s="269"/>
      <c r="C9" s="259"/>
      <c r="D9" s="285"/>
      <c r="E9" s="257"/>
      <c r="F9" s="3">
        <v>1</v>
      </c>
      <c r="G9" s="3">
        <v>2</v>
      </c>
      <c r="H9" s="3">
        <v>3</v>
      </c>
      <c r="I9" s="3">
        <v>4</v>
      </c>
      <c r="J9" s="3">
        <v>1</v>
      </c>
      <c r="K9" s="3">
        <v>2</v>
      </c>
      <c r="L9" s="3">
        <v>3</v>
      </c>
      <c r="M9" s="3">
        <v>4</v>
      </c>
      <c r="N9" s="3">
        <v>1</v>
      </c>
      <c r="O9" s="3">
        <v>2</v>
      </c>
      <c r="P9" s="3">
        <v>3</v>
      </c>
      <c r="Q9" s="3">
        <v>4</v>
      </c>
      <c r="R9" s="3">
        <v>1</v>
      </c>
      <c r="S9" s="3">
        <v>2</v>
      </c>
      <c r="T9" s="3">
        <v>3</v>
      </c>
      <c r="U9" s="3">
        <v>4</v>
      </c>
      <c r="V9" s="3">
        <v>1</v>
      </c>
      <c r="W9" s="3">
        <v>2</v>
      </c>
      <c r="X9" s="3">
        <v>3</v>
      </c>
      <c r="Y9" s="3">
        <v>4</v>
      </c>
      <c r="Z9" s="3">
        <v>1</v>
      </c>
      <c r="AA9" s="3">
        <v>2</v>
      </c>
      <c r="AB9" s="3">
        <v>3</v>
      </c>
      <c r="AC9" s="3">
        <v>4</v>
      </c>
      <c r="AD9" s="3">
        <v>1</v>
      </c>
      <c r="AE9" s="3">
        <v>2</v>
      </c>
      <c r="AF9" s="3">
        <v>3</v>
      </c>
      <c r="AG9" s="3">
        <v>4</v>
      </c>
      <c r="AH9" s="3">
        <v>1</v>
      </c>
      <c r="AI9" s="3">
        <v>2</v>
      </c>
      <c r="AJ9" s="3">
        <v>3</v>
      </c>
      <c r="AK9" s="3">
        <v>4</v>
      </c>
      <c r="AL9" s="3">
        <v>1</v>
      </c>
      <c r="AM9" s="3">
        <v>2</v>
      </c>
      <c r="AN9" s="3">
        <v>3</v>
      </c>
      <c r="AO9" s="3">
        <v>4</v>
      </c>
      <c r="AP9" s="3">
        <v>1</v>
      </c>
      <c r="AQ9" s="3">
        <v>2</v>
      </c>
      <c r="AR9" s="3">
        <v>3</v>
      </c>
      <c r="AS9" s="3">
        <v>4</v>
      </c>
      <c r="AT9" s="3">
        <v>1</v>
      </c>
      <c r="AU9" s="3">
        <v>2</v>
      </c>
      <c r="AV9" s="3">
        <v>3</v>
      </c>
      <c r="AW9" s="3">
        <v>4</v>
      </c>
      <c r="AX9" s="3">
        <v>1</v>
      </c>
      <c r="AY9" s="3">
        <v>2</v>
      </c>
      <c r="AZ9" s="3">
        <v>3</v>
      </c>
      <c r="BA9" s="3">
        <v>4</v>
      </c>
      <c r="BB9" s="260"/>
    </row>
    <row r="10" spans="1:54" ht="91.5" customHeight="1">
      <c r="B10" s="271" t="s">
        <v>344</v>
      </c>
      <c r="C10" s="278" t="s">
        <v>175</v>
      </c>
      <c r="D10" s="305" t="s">
        <v>177</v>
      </c>
      <c r="E10" s="4" t="s">
        <v>179</v>
      </c>
      <c r="F10" s="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 t="s">
        <v>325</v>
      </c>
      <c r="V10" s="5" t="s">
        <v>325</v>
      </c>
      <c r="W10" s="5" t="s">
        <v>325</v>
      </c>
      <c r="X10" s="5" t="s">
        <v>325</v>
      </c>
      <c r="Y10" s="5" t="s">
        <v>325</v>
      </c>
      <c r="Z10" s="5" t="s">
        <v>325</v>
      </c>
      <c r="AA10" s="5" t="s">
        <v>325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6" t="s">
        <v>331</v>
      </c>
    </row>
    <row r="11" spans="1:54" ht="87" customHeight="1">
      <c r="B11" s="271"/>
      <c r="C11" s="278"/>
      <c r="D11" s="306"/>
      <c r="E11" s="4" t="s">
        <v>181</v>
      </c>
      <c r="F11" s="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 t="s">
        <v>325</v>
      </c>
      <c r="AG11" s="5" t="s">
        <v>325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6" t="s">
        <v>180</v>
      </c>
    </row>
    <row r="12" spans="1:54" ht="51" customHeight="1">
      <c r="B12" s="271"/>
      <c r="C12" s="278"/>
      <c r="D12" s="307" t="s">
        <v>332</v>
      </c>
      <c r="E12" s="4" t="s">
        <v>184</v>
      </c>
      <c r="F12" s="6"/>
      <c r="G12" s="3"/>
      <c r="H12" s="3"/>
      <c r="I12" s="3"/>
      <c r="J12" s="6"/>
      <c r="K12" s="3"/>
      <c r="L12" s="3"/>
      <c r="M12" s="3"/>
      <c r="N12" s="6"/>
      <c r="O12" s="3"/>
      <c r="P12" s="3"/>
      <c r="Q12" s="3"/>
      <c r="R12" s="3"/>
      <c r="S12" s="3"/>
      <c r="T12" s="3"/>
      <c r="U12" s="3"/>
      <c r="V12" s="3"/>
      <c r="W12" s="3"/>
      <c r="X12" s="3" t="s">
        <v>325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 t="s">
        <v>301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6" t="s">
        <v>183</v>
      </c>
    </row>
    <row r="13" spans="1:54" ht="81" customHeight="1">
      <c r="B13" s="271"/>
      <c r="C13" s="279" t="s">
        <v>333</v>
      </c>
      <c r="D13" s="307"/>
      <c r="E13" s="4" t="s">
        <v>185</v>
      </c>
      <c r="F13" s="6"/>
      <c r="G13" s="3"/>
      <c r="H13" s="3"/>
      <c r="I13" s="3"/>
      <c r="J13" s="6"/>
      <c r="K13" s="3"/>
      <c r="L13" s="3"/>
      <c r="M13" s="3"/>
      <c r="N13" s="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 t="s">
        <v>301</v>
      </c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6" t="s">
        <v>183</v>
      </c>
    </row>
    <row r="14" spans="1:54" ht="96" customHeight="1">
      <c r="B14" s="271"/>
      <c r="C14" s="279"/>
      <c r="D14" s="305" t="s">
        <v>334</v>
      </c>
      <c r="E14" s="4" t="s">
        <v>188</v>
      </c>
      <c r="F14" s="6"/>
      <c r="G14" s="3"/>
      <c r="H14" s="3"/>
      <c r="I14" s="3"/>
      <c r="J14" s="6"/>
      <c r="K14" s="3"/>
      <c r="L14" s="3"/>
      <c r="M14" s="3"/>
      <c r="N14" s="6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 t="s">
        <v>301</v>
      </c>
      <c r="AT14" s="3"/>
      <c r="AU14" s="3"/>
      <c r="AV14" s="3"/>
      <c r="AW14" s="3"/>
      <c r="AX14" s="3"/>
      <c r="AY14" s="3"/>
      <c r="AZ14" s="3"/>
      <c r="BA14" s="3"/>
      <c r="BB14" s="6" t="s">
        <v>187</v>
      </c>
    </row>
    <row r="15" spans="1:54" ht="93" customHeight="1">
      <c r="B15" s="271"/>
      <c r="C15" s="279"/>
      <c r="D15" s="306"/>
      <c r="E15" s="4" t="s">
        <v>190</v>
      </c>
      <c r="F15" s="6"/>
      <c r="G15" s="3"/>
      <c r="H15" s="3"/>
      <c r="I15" s="3"/>
      <c r="J15" s="6"/>
      <c r="K15" s="3"/>
      <c r="L15" s="3"/>
      <c r="M15" s="3"/>
      <c r="N15" s="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 t="s">
        <v>301</v>
      </c>
      <c r="AX15" s="3"/>
      <c r="AY15" s="3"/>
      <c r="AZ15" s="3"/>
      <c r="BA15" s="3"/>
      <c r="BB15" s="6" t="s">
        <v>189</v>
      </c>
    </row>
    <row r="16" spans="1:54" ht="54" customHeight="1">
      <c r="B16" s="271"/>
      <c r="C16" s="282"/>
      <c r="D16" s="306"/>
      <c r="E16" s="4" t="s">
        <v>192</v>
      </c>
      <c r="F16" s="6"/>
      <c r="G16" s="3"/>
      <c r="H16" s="3"/>
      <c r="I16" s="3"/>
      <c r="J16" s="6"/>
      <c r="K16" s="3"/>
      <c r="L16" s="3"/>
      <c r="M16" s="3"/>
      <c r="N16" s="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 t="s">
        <v>301</v>
      </c>
      <c r="AY16" s="3"/>
      <c r="AZ16" s="3"/>
      <c r="BA16" s="3"/>
      <c r="BB16" s="6" t="s">
        <v>191</v>
      </c>
    </row>
    <row r="17" spans="2:54" ht="40.5" customHeight="1">
      <c r="B17" s="312" t="s">
        <v>345</v>
      </c>
      <c r="C17" s="278" t="s">
        <v>194</v>
      </c>
      <c r="D17" s="306"/>
      <c r="E17" s="314" t="s">
        <v>197</v>
      </c>
      <c r="F17" s="6"/>
      <c r="G17" s="3" t="s">
        <v>325</v>
      </c>
      <c r="H17" s="3" t="s">
        <v>325</v>
      </c>
      <c r="I17" s="3"/>
      <c r="J17" s="6"/>
      <c r="K17" s="3"/>
      <c r="L17" s="3"/>
      <c r="M17" s="3"/>
      <c r="N17" s="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6" t="s">
        <v>183</v>
      </c>
    </row>
    <row r="18" spans="2:54" ht="27.75" customHeight="1">
      <c r="B18" s="312"/>
      <c r="C18" s="278"/>
      <c r="D18" s="308"/>
      <c r="E18" s="315"/>
      <c r="F18" s="6"/>
      <c r="G18" s="3"/>
      <c r="H18" s="3"/>
      <c r="I18" s="3"/>
      <c r="J18" s="6"/>
      <c r="K18" s="3"/>
      <c r="L18" s="3"/>
      <c r="M18" s="3"/>
      <c r="N18" s="6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6"/>
    </row>
    <row r="19" spans="2:54">
      <c r="B19" s="312"/>
      <c r="C19" s="313"/>
      <c r="D19" s="309" t="s">
        <v>196</v>
      </c>
      <c r="E19" s="316" t="s">
        <v>198</v>
      </c>
      <c r="F19" s="6"/>
      <c r="G19" s="3"/>
      <c r="H19" s="3"/>
      <c r="I19" s="3"/>
      <c r="J19" s="6"/>
      <c r="K19" s="3"/>
      <c r="L19" s="3"/>
      <c r="M19" s="3"/>
      <c r="N19" s="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6"/>
    </row>
    <row r="20" spans="2:54" ht="66" customHeight="1">
      <c r="B20" s="312"/>
      <c r="C20" s="313"/>
      <c r="D20" s="310"/>
      <c r="E20" s="317"/>
      <c r="F20" s="6"/>
      <c r="G20" s="3" t="s">
        <v>325</v>
      </c>
      <c r="H20" s="3" t="s">
        <v>325</v>
      </c>
      <c r="I20" s="3"/>
      <c r="J20" s="6"/>
      <c r="K20" s="3"/>
      <c r="L20" s="3"/>
      <c r="M20" s="3"/>
      <c r="N20" s="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6" t="s">
        <v>183</v>
      </c>
    </row>
    <row r="21" spans="2:54" ht="30.75" customHeight="1">
      <c r="B21" s="312"/>
      <c r="C21" s="313"/>
      <c r="D21" s="310"/>
      <c r="E21" s="316" t="s">
        <v>199</v>
      </c>
      <c r="F21" s="6"/>
      <c r="G21" s="3"/>
      <c r="H21" s="3"/>
      <c r="I21" s="3"/>
      <c r="J21" s="6"/>
      <c r="K21" s="3"/>
      <c r="L21" s="3"/>
      <c r="M21" s="3"/>
      <c r="N21" s="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6" t="s">
        <v>183</v>
      </c>
    </row>
    <row r="22" spans="2:54" ht="34.5" customHeight="1">
      <c r="B22" s="312"/>
      <c r="C22" s="313"/>
      <c r="D22" s="311"/>
      <c r="E22" s="317"/>
      <c r="F22" s="6"/>
      <c r="G22" s="3" t="s">
        <v>325</v>
      </c>
      <c r="H22" s="3" t="s">
        <v>325</v>
      </c>
      <c r="I22" s="3" t="s">
        <v>325</v>
      </c>
      <c r="J22" s="6" t="s">
        <v>325</v>
      </c>
      <c r="K22" s="3" t="s">
        <v>325</v>
      </c>
      <c r="L22" s="3" t="s">
        <v>325</v>
      </c>
      <c r="M22" s="3" t="s">
        <v>325</v>
      </c>
      <c r="N22" s="6" t="s">
        <v>325</v>
      </c>
      <c r="O22" s="3" t="s">
        <v>325</v>
      </c>
      <c r="P22" s="3" t="s">
        <v>325</v>
      </c>
      <c r="Q22" s="3" t="s">
        <v>325</v>
      </c>
      <c r="R22" s="3" t="s">
        <v>325</v>
      </c>
      <c r="S22" s="3" t="s">
        <v>325</v>
      </c>
      <c r="T22" s="3" t="s">
        <v>325</v>
      </c>
      <c r="U22" s="3" t="s">
        <v>325</v>
      </c>
      <c r="V22" s="3" t="s">
        <v>325</v>
      </c>
      <c r="W22" s="3" t="s">
        <v>325</v>
      </c>
      <c r="X22" s="3" t="s">
        <v>325</v>
      </c>
      <c r="Y22" s="3" t="s">
        <v>325</v>
      </c>
      <c r="Z22" s="3" t="s">
        <v>325</v>
      </c>
      <c r="AA22" s="3" t="s">
        <v>325</v>
      </c>
      <c r="AB22" s="3" t="s">
        <v>325</v>
      </c>
      <c r="AC22" s="3" t="s">
        <v>325</v>
      </c>
      <c r="AD22" s="3" t="s">
        <v>325</v>
      </c>
      <c r="AE22" s="3" t="s">
        <v>325</v>
      </c>
      <c r="AF22" s="3" t="s">
        <v>325</v>
      </c>
      <c r="AG22" s="3" t="s">
        <v>325</v>
      </c>
      <c r="AH22" s="3" t="s">
        <v>325</v>
      </c>
      <c r="AI22" s="3" t="s">
        <v>325</v>
      </c>
      <c r="AJ22" s="3" t="s">
        <v>325</v>
      </c>
      <c r="AK22" s="3" t="s">
        <v>325</v>
      </c>
      <c r="AL22" s="3" t="s">
        <v>325</v>
      </c>
      <c r="AM22" s="3" t="s">
        <v>325</v>
      </c>
      <c r="AN22" s="3" t="s">
        <v>325</v>
      </c>
      <c r="AO22" s="3" t="s">
        <v>325</v>
      </c>
      <c r="AP22" s="3" t="s">
        <v>325</v>
      </c>
      <c r="AQ22" s="3" t="s">
        <v>325</v>
      </c>
      <c r="AR22" s="3" t="s">
        <v>325</v>
      </c>
      <c r="AS22" s="3" t="s">
        <v>325</v>
      </c>
      <c r="AT22" s="3" t="s">
        <v>325</v>
      </c>
      <c r="AU22" s="3" t="s">
        <v>325</v>
      </c>
      <c r="AV22" s="3" t="s">
        <v>325</v>
      </c>
      <c r="AW22" s="3" t="s">
        <v>325</v>
      </c>
      <c r="AX22" s="3"/>
      <c r="AY22" s="3"/>
      <c r="AZ22" s="3"/>
      <c r="BA22" s="3"/>
      <c r="BB22" s="6"/>
    </row>
    <row r="23" spans="2:54" ht="49.5" customHeight="1">
      <c r="B23" s="259"/>
      <c r="C23" s="259" t="s">
        <v>195</v>
      </c>
      <c r="D23" s="294" t="s">
        <v>200</v>
      </c>
      <c r="E23" s="314" t="s">
        <v>201</v>
      </c>
      <c r="F23" s="6"/>
      <c r="G23" s="3" t="s">
        <v>325</v>
      </c>
      <c r="H23" s="3" t="s">
        <v>325</v>
      </c>
      <c r="I23" s="3" t="s">
        <v>325</v>
      </c>
      <c r="J23" s="6" t="s">
        <v>325</v>
      </c>
      <c r="K23" s="3" t="s">
        <v>325</v>
      </c>
      <c r="L23" s="3" t="s">
        <v>325</v>
      </c>
      <c r="M23" s="3" t="s">
        <v>325</v>
      </c>
      <c r="N23" s="6" t="s">
        <v>325</v>
      </c>
      <c r="O23" s="3" t="s">
        <v>325</v>
      </c>
      <c r="P23" s="3" t="s">
        <v>325</v>
      </c>
      <c r="Q23" s="3" t="s">
        <v>325</v>
      </c>
      <c r="R23" s="3" t="s">
        <v>325</v>
      </c>
      <c r="S23" s="3" t="s">
        <v>325</v>
      </c>
      <c r="T23" s="3" t="s">
        <v>325</v>
      </c>
      <c r="U23" s="3" t="s">
        <v>325</v>
      </c>
      <c r="V23" s="3" t="s">
        <v>325</v>
      </c>
      <c r="W23" s="3" t="s">
        <v>325</v>
      </c>
      <c r="X23" s="3" t="s">
        <v>325</v>
      </c>
      <c r="Y23" s="3" t="s">
        <v>325</v>
      </c>
      <c r="Z23" s="3" t="s">
        <v>325</v>
      </c>
      <c r="AA23" s="3" t="s">
        <v>325</v>
      </c>
      <c r="AB23" s="3" t="s">
        <v>325</v>
      </c>
      <c r="AC23" s="3" t="s">
        <v>325</v>
      </c>
      <c r="AD23" s="3" t="s">
        <v>325</v>
      </c>
      <c r="AE23" s="3" t="s">
        <v>325</v>
      </c>
      <c r="AF23" s="3" t="s">
        <v>325</v>
      </c>
      <c r="AG23" s="3" t="s">
        <v>325</v>
      </c>
      <c r="AH23" s="3" t="s">
        <v>325</v>
      </c>
      <c r="AI23" s="3" t="s">
        <v>325</v>
      </c>
      <c r="AJ23" s="3" t="s">
        <v>325</v>
      </c>
      <c r="AK23" s="3" t="s">
        <v>325</v>
      </c>
      <c r="AL23" s="3" t="s">
        <v>325</v>
      </c>
      <c r="AM23" s="3" t="s">
        <v>325</v>
      </c>
      <c r="AN23" s="3" t="s">
        <v>325</v>
      </c>
      <c r="AO23" s="3" t="s">
        <v>325</v>
      </c>
      <c r="AP23" s="3" t="s">
        <v>325</v>
      </c>
      <c r="AQ23" s="3" t="s">
        <v>325</v>
      </c>
      <c r="AR23" s="3" t="s">
        <v>325</v>
      </c>
      <c r="AS23" s="3" t="s">
        <v>325</v>
      </c>
      <c r="AT23" s="3" t="s">
        <v>325</v>
      </c>
      <c r="AU23" s="3" t="s">
        <v>325</v>
      </c>
      <c r="AV23" s="3" t="s">
        <v>325</v>
      </c>
      <c r="AW23" s="3" t="s">
        <v>325</v>
      </c>
      <c r="AX23" s="3"/>
      <c r="AY23" s="3"/>
      <c r="AZ23" s="3"/>
      <c r="BA23" s="3"/>
      <c r="BB23" s="6" t="s">
        <v>183</v>
      </c>
    </row>
    <row r="24" spans="2:54" ht="24.75" customHeight="1">
      <c r="B24" s="259"/>
      <c r="C24" s="259"/>
      <c r="D24" s="294"/>
      <c r="E24" s="315"/>
      <c r="F24" s="6"/>
      <c r="G24" s="3"/>
      <c r="H24" s="3"/>
      <c r="I24" s="3"/>
      <c r="J24" s="6"/>
      <c r="K24" s="3"/>
      <c r="L24" s="3"/>
      <c r="M24" s="3"/>
      <c r="N24" s="6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6"/>
    </row>
    <row r="25" spans="2:54" ht="34.5" customHeight="1">
      <c r="B25" s="259"/>
      <c r="C25" s="259"/>
      <c r="D25" s="294"/>
      <c r="E25" s="314" t="s">
        <v>335</v>
      </c>
      <c r="F25" s="6"/>
      <c r="G25" s="3" t="s">
        <v>325</v>
      </c>
      <c r="H25" s="3" t="s">
        <v>325</v>
      </c>
      <c r="I25" s="3" t="s">
        <v>325</v>
      </c>
      <c r="J25" s="6" t="s">
        <v>325</v>
      </c>
      <c r="K25" s="3" t="s">
        <v>325</v>
      </c>
      <c r="L25" s="3" t="s">
        <v>325</v>
      </c>
      <c r="M25" s="3" t="s">
        <v>325</v>
      </c>
      <c r="N25" s="6" t="s">
        <v>325</v>
      </c>
      <c r="O25" s="3" t="s">
        <v>325</v>
      </c>
      <c r="P25" s="3" t="s">
        <v>325</v>
      </c>
      <c r="Q25" s="3" t="s">
        <v>325</v>
      </c>
      <c r="R25" s="3" t="s">
        <v>325</v>
      </c>
      <c r="S25" s="3" t="s">
        <v>325</v>
      </c>
      <c r="T25" s="3" t="s">
        <v>325</v>
      </c>
      <c r="U25" s="3" t="s">
        <v>325</v>
      </c>
      <c r="V25" s="3" t="s">
        <v>325</v>
      </c>
      <c r="W25" s="3" t="s">
        <v>325</v>
      </c>
      <c r="X25" s="3" t="s">
        <v>325</v>
      </c>
      <c r="Y25" s="3" t="s">
        <v>325</v>
      </c>
      <c r="Z25" s="3" t="s">
        <v>325</v>
      </c>
      <c r="AA25" s="3" t="s">
        <v>325</v>
      </c>
      <c r="AB25" s="3" t="s">
        <v>325</v>
      </c>
      <c r="AC25" s="3" t="s">
        <v>325</v>
      </c>
      <c r="AD25" s="3" t="s">
        <v>325</v>
      </c>
      <c r="AE25" s="3" t="s">
        <v>325</v>
      </c>
      <c r="AF25" s="3" t="s">
        <v>325</v>
      </c>
      <c r="AG25" s="3" t="s">
        <v>325</v>
      </c>
      <c r="AH25" s="3" t="s">
        <v>325</v>
      </c>
      <c r="AI25" s="3" t="s">
        <v>325</v>
      </c>
      <c r="AJ25" s="3" t="s">
        <v>325</v>
      </c>
      <c r="AK25" s="3" t="s">
        <v>325</v>
      </c>
      <c r="AL25" s="3" t="s">
        <v>325</v>
      </c>
      <c r="AM25" s="3" t="s">
        <v>325</v>
      </c>
      <c r="AN25" s="3" t="s">
        <v>325</v>
      </c>
      <c r="AO25" s="3" t="s">
        <v>325</v>
      </c>
      <c r="AP25" s="3" t="s">
        <v>325</v>
      </c>
      <c r="AQ25" s="3" t="s">
        <v>325</v>
      </c>
      <c r="AR25" s="3" t="s">
        <v>325</v>
      </c>
      <c r="AS25" s="3" t="s">
        <v>325</v>
      </c>
      <c r="AT25" s="3" t="s">
        <v>325</v>
      </c>
      <c r="AU25" s="3" t="s">
        <v>325</v>
      </c>
      <c r="AV25" s="3" t="s">
        <v>325</v>
      </c>
      <c r="AW25" s="3" t="s">
        <v>325</v>
      </c>
      <c r="AX25" s="3"/>
      <c r="AY25" s="3"/>
      <c r="AZ25" s="3"/>
      <c r="BA25" s="3"/>
      <c r="BB25" s="6" t="s">
        <v>189</v>
      </c>
    </row>
    <row r="26" spans="2:54" ht="24" customHeight="1">
      <c r="B26" s="259"/>
      <c r="C26" s="259"/>
      <c r="D26" s="294"/>
      <c r="E26" s="315"/>
      <c r="F26" s="6"/>
      <c r="G26" s="3"/>
      <c r="H26" s="3"/>
      <c r="I26" s="3"/>
      <c r="J26" s="6"/>
      <c r="K26" s="3"/>
      <c r="L26" s="3"/>
      <c r="M26" s="3"/>
      <c r="N26" s="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6"/>
    </row>
    <row r="27" spans="2:54" ht="30" customHeight="1">
      <c r="B27" s="259"/>
      <c r="C27" s="259"/>
      <c r="D27" s="294"/>
      <c r="E27" s="314" t="s">
        <v>336</v>
      </c>
      <c r="F27" s="6"/>
      <c r="G27" s="3"/>
      <c r="H27" s="3"/>
      <c r="I27" s="3"/>
      <c r="J27" s="6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6" t="s">
        <v>187</v>
      </c>
    </row>
    <row r="28" spans="2:54" ht="42" customHeight="1">
      <c r="B28" s="260"/>
      <c r="C28" s="260"/>
      <c r="D28" s="304"/>
      <c r="E28" s="315"/>
      <c r="F28" s="6"/>
      <c r="G28" s="3"/>
      <c r="H28" s="3"/>
      <c r="I28" s="3"/>
      <c r="J28" s="6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 t="s">
        <v>325</v>
      </c>
      <c r="AW28" s="3" t="s">
        <v>325</v>
      </c>
      <c r="AX28" s="3"/>
      <c r="AY28" s="3"/>
      <c r="AZ28" s="3"/>
      <c r="BA28" s="3"/>
      <c r="BB28" s="6"/>
    </row>
  </sheetData>
  <mergeCells count="39">
    <mergeCell ref="E17:E18"/>
    <mergeCell ref="E19:E20"/>
    <mergeCell ref="E21:E22"/>
    <mergeCell ref="E23:E24"/>
    <mergeCell ref="E25:E26"/>
    <mergeCell ref="B10:B16"/>
    <mergeCell ref="B17:B28"/>
    <mergeCell ref="C7:C9"/>
    <mergeCell ref="C10:C12"/>
    <mergeCell ref="C13:C16"/>
    <mergeCell ref="C17:C22"/>
    <mergeCell ref="C23:C28"/>
    <mergeCell ref="D23:D28"/>
    <mergeCell ref="Z8:AC8"/>
    <mergeCell ref="AD8:AG8"/>
    <mergeCell ref="AH8:AK8"/>
    <mergeCell ref="AL8:AO8"/>
    <mergeCell ref="F8:I8"/>
    <mergeCell ref="J8:M8"/>
    <mergeCell ref="N8:Q8"/>
    <mergeCell ref="R8:U8"/>
    <mergeCell ref="V8:Y8"/>
    <mergeCell ref="D7:D9"/>
    <mergeCell ref="D10:D11"/>
    <mergeCell ref="D12:D13"/>
    <mergeCell ref="D14:D18"/>
    <mergeCell ref="D19:D22"/>
    <mergeCell ref="E27:E28"/>
    <mergeCell ref="B3:BB3"/>
    <mergeCell ref="B4:BB4"/>
    <mergeCell ref="B5:BB5"/>
    <mergeCell ref="B6:BB6"/>
    <mergeCell ref="F7:BA7"/>
    <mergeCell ref="E7:E9"/>
    <mergeCell ref="B7:B9"/>
    <mergeCell ref="BB7:BB9"/>
    <mergeCell ref="AT8:AW8"/>
    <mergeCell ref="AX8:BA8"/>
    <mergeCell ref="AP8:AS8"/>
  </mergeCells>
  <pageMargins left="0" right="0" top="0" bottom="0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13" workbookViewId="0">
      <selection activeCell="G7" sqref="G7:G29"/>
    </sheetView>
  </sheetViews>
  <sheetFormatPr baseColWidth="10" defaultColWidth="10.875" defaultRowHeight="15"/>
  <cols>
    <col min="1" max="1" width="10.875" style="74"/>
    <col min="2" max="2" width="44.125" style="74" customWidth="1"/>
    <col min="3" max="5" width="5.5" style="74" customWidth="1"/>
    <col min="6" max="6" width="4.5" style="74" customWidth="1"/>
    <col min="7" max="7" width="74.875" style="74" customWidth="1"/>
    <col min="8" max="16384" width="10.875" style="74"/>
  </cols>
  <sheetData>
    <row r="1" spans="1:7">
      <c r="A1" s="114" t="s">
        <v>0</v>
      </c>
      <c r="B1" s="115"/>
      <c r="C1" s="115"/>
      <c r="D1" s="115"/>
      <c r="E1" s="115"/>
      <c r="F1" s="115"/>
      <c r="G1" s="116"/>
    </row>
    <row r="2" spans="1:7">
      <c r="A2" s="114" t="s">
        <v>1</v>
      </c>
      <c r="B2" s="115"/>
      <c r="C2" s="115"/>
      <c r="D2" s="115"/>
      <c r="E2" s="115"/>
      <c r="F2" s="115"/>
      <c r="G2" s="116"/>
    </row>
    <row r="3" spans="1:7">
      <c r="A3" s="114" t="s">
        <v>52</v>
      </c>
      <c r="B3" s="115"/>
      <c r="C3" s="115"/>
      <c r="D3" s="115"/>
      <c r="E3" s="115"/>
      <c r="F3" s="115"/>
      <c r="G3" s="116"/>
    </row>
    <row r="4" spans="1:7">
      <c r="A4" s="114" t="s">
        <v>53</v>
      </c>
      <c r="B4" s="115"/>
      <c r="C4" s="115"/>
      <c r="D4" s="115"/>
      <c r="E4" s="115"/>
      <c r="F4" s="115"/>
      <c r="G4" s="116"/>
    </row>
    <row r="5" spans="1:7">
      <c r="A5" s="117" t="s">
        <v>4</v>
      </c>
      <c r="B5" s="117" t="s">
        <v>54</v>
      </c>
      <c r="C5" s="114" t="s">
        <v>6</v>
      </c>
      <c r="D5" s="115"/>
      <c r="E5" s="115"/>
      <c r="F5" s="116"/>
      <c r="G5" s="117" t="s">
        <v>7</v>
      </c>
    </row>
    <row r="6" spans="1:7">
      <c r="A6" s="118"/>
      <c r="B6" s="118"/>
      <c r="C6" s="75">
        <v>1</v>
      </c>
      <c r="D6" s="75">
        <v>2</v>
      </c>
      <c r="E6" s="75">
        <v>3</v>
      </c>
      <c r="F6" s="75">
        <v>4</v>
      </c>
      <c r="G6" s="118"/>
    </row>
    <row r="7" spans="1:7" ht="15" customHeight="1">
      <c r="A7" s="119" t="s">
        <v>55</v>
      </c>
      <c r="B7" s="86" t="s">
        <v>56</v>
      </c>
      <c r="C7" s="91"/>
      <c r="D7" s="91"/>
      <c r="E7" s="91"/>
      <c r="F7" s="91"/>
      <c r="G7" s="92"/>
    </row>
    <row r="8" spans="1:7">
      <c r="A8" s="120"/>
      <c r="B8" s="86" t="s">
        <v>57</v>
      </c>
      <c r="C8" s="91"/>
      <c r="D8" s="91"/>
      <c r="E8" s="91"/>
      <c r="F8" s="91"/>
      <c r="G8" s="92"/>
    </row>
    <row r="9" spans="1:7">
      <c r="A9" s="120"/>
      <c r="B9" s="86" t="s">
        <v>58</v>
      </c>
      <c r="C9" s="91"/>
      <c r="D9" s="91"/>
      <c r="E9" s="91"/>
      <c r="F9" s="91"/>
      <c r="G9" s="92"/>
    </row>
    <row r="10" spans="1:7">
      <c r="A10" s="120"/>
      <c r="B10" s="86" t="s">
        <v>59</v>
      </c>
      <c r="C10" s="91"/>
      <c r="D10" s="91"/>
      <c r="E10" s="91"/>
      <c r="F10" s="91"/>
      <c r="G10" s="92"/>
    </row>
    <row r="11" spans="1:7" ht="44.25" customHeight="1">
      <c r="A11" s="120"/>
      <c r="B11" s="86" t="s">
        <v>60</v>
      </c>
      <c r="C11" s="91"/>
      <c r="D11" s="91"/>
      <c r="E11" s="91"/>
      <c r="F11" s="91"/>
      <c r="G11" s="92"/>
    </row>
    <row r="12" spans="1:7" ht="32.25" customHeight="1">
      <c r="A12" s="121"/>
      <c r="B12" s="81" t="s">
        <v>13</v>
      </c>
      <c r="C12" s="93">
        <f>SUM(C7:C11)</f>
        <v>0</v>
      </c>
      <c r="D12" s="93">
        <f>SUM(D7:D11)</f>
        <v>0</v>
      </c>
      <c r="E12" s="93">
        <f>SUM(E7:E11)</f>
        <v>0</v>
      </c>
      <c r="F12" s="93">
        <f>SUM(F7:F11)</f>
        <v>0</v>
      </c>
      <c r="G12" s="92"/>
    </row>
    <row r="13" spans="1:7" ht="54" customHeight="1">
      <c r="A13" s="119" t="s">
        <v>61</v>
      </c>
      <c r="B13" s="86" t="s">
        <v>62</v>
      </c>
      <c r="C13" s="91"/>
      <c r="D13" s="91"/>
      <c r="E13" s="91"/>
      <c r="F13" s="91"/>
      <c r="G13" s="92"/>
    </row>
    <row r="14" spans="1:7" ht="57" customHeight="1">
      <c r="A14" s="120"/>
      <c r="B14" s="86" t="s">
        <v>63</v>
      </c>
      <c r="C14" s="91"/>
      <c r="D14" s="91"/>
      <c r="E14" s="91"/>
      <c r="F14" s="91"/>
      <c r="G14" s="92"/>
    </row>
    <row r="15" spans="1:7" ht="24">
      <c r="A15" s="120"/>
      <c r="B15" s="86" t="s">
        <v>64</v>
      </c>
      <c r="C15" s="91"/>
      <c r="D15" s="91"/>
      <c r="E15" s="91"/>
      <c r="F15" s="91"/>
      <c r="G15" s="92"/>
    </row>
    <row r="16" spans="1:7" ht="84.75" customHeight="1">
      <c r="A16" s="120"/>
      <c r="B16" s="86" t="s">
        <v>65</v>
      </c>
      <c r="C16" s="91"/>
      <c r="D16" s="91"/>
      <c r="E16" s="91"/>
      <c r="F16" s="91"/>
      <c r="G16" s="92"/>
    </row>
    <row r="17" spans="1:7">
      <c r="A17" s="121"/>
      <c r="B17" s="81" t="s">
        <v>13</v>
      </c>
      <c r="C17" s="93">
        <f>SUM(C13:C16)</f>
        <v>0</v>
      </c>
      <c r="D17" s="93">
        <f>SUM(D13:D16)</f>
        <v>0</v>
      </c>
      <c r="E17" s="93">
        <f>SUM(E13:E16)</f>
        <v>0</v>
      </c>
      <c r="F17" s="93">
        <f>SUM(F13:F16)</f>
        <v>0</v>
      </c>
      <c r="G17" s="92"/>
    </row>
    <row r="18" spans="1:7" ht="15" customHeight="1">
      <c r="A18" s="119" t="s">
        <v>66</v>
      </c>
      <c r="B18" s="86" t="s">
        <v>67</v>
      </c>
      <c r="C18" s="91"/>
      <c r="D18" s="91"/>
      <c r="E18" s="91"/>
      <c r="F18" s="91"/>
      <c r="G18" s="92"/>
    </row>
    <row r="19" spans="1:7" ht="24" customHeight="1">
      <c r="A19" s="120"/>
      <c r="B19" s="86" t="s">
        <v>68</v>
      </c>
      <c r="C19" s="91"/>
      <c r="D19" s="91"/>
      <c r="E19" s="91"/>
      <c r="F19" s="91"/>
      <c r="G19" s="92"/>
    </row>
    <row r="20" spans="1:7">
      <c r="A20" s="120"/>
      <c r="B20" s="86" t="s">
        <v>69</v>
      </c>
      <c r="C20" s="91"/>
      <c r="D20" s="91"/>
      <c r="E20" s="91"/>
      <c r="F20" s="91"/>
      <c r="G20" s="92"/>
    </row>
    <row r="21" spans="1:7" ht="15.75" customHeight="1">
      <c r="A21" s="120"/>
      <c r="B21" s="86" t="s">
        <v>70</v>
      </c>
      <c r="C21" s="91"/>
      <c r="D21" s="91"/>
      <c r="E21" s="91"/>
      <c r="F21" s="91"/>
      <c r="G21" s="92"/>
    </row>
    <row r="22" spans="1:7" ht="15" hidden="1" customHeight="1">
      <c r="A22" s="121"/>
      <c r="B22" s="81" t="s">
        <v>13</v>
      </c>
      <c r="C22" s="93"/>
      <c r="D22" s="93"/>
      <c r="E22" s="93"/>
      <c r="F22" s="93"/>
      <c r="G22" s="92"/>
    </row>
    <row r="23" spans="1:7" ht="26.25" customHeight="1">
      <c r="A23" s="119" t="s">
        <v>71</v>
      </c>
      <c r="B23" s="86" t="s">
        <v>72</v>
      </c>
      <c r="C23" s="91"/>
      <c r="D23" s="91"/>
      <c r="E23" s="91"/>
      <c r="F23" s="91"/>
      <c r="G23" s="92"/>
    </row>
    <row r="24" spans="1:7">
      <c r="A24" s="120"/>
      <c r="B24" s="86" t="s">
        <v>73</v>
      </c>
      <c r="C24" s="91"/>
      <c r="D24" s="91"/>
      <c r="E24" s="91"/>
      <c r="F24" s="91"/>
      <c r="G24" s="92"/>
    </row>
    <row r="25" spans="1:7">
      <c r="A25" s="120"/>
      <c r="B25" s="86" t="s">
        <v>74</v>
      </c>
      <c r="C25" s="91"/>
      <c r="D25" s="91"/>
      <c r="E25" s="91"/>
      <c r="F25" s="91"/>
      <c r="G25" s="92"/>
    </row>
    <row r="26" spans="1:7">
      <c r="A26" s="120"/>
      <c r="B26" s="86" t="s">
        <v>75</v>
      </c>
      <c r="C26" s="91"/>
      <c r="D26" s="91"/>
      <c r="E26" s="91"/>
      <c r="F26" s="91"/>
      <c r="G26" s="92"/>
    </row>
    <row r="27" spans="1:7" ht="24">
      <c r="A27" s="120"/>
      <c r="B27" s="86" t="s">
        <v>76</v>
      </c>
      <c r="C27" s="91"/>
      <c r="D27" s="91"/>
      <c r="E27" s="91"/>
      <c r="F27" s="91"/>
      <c r="G27" s="92"/>
    </row>
    <row r="28" spans="1:7">
      <c r="A28" s="120"/>
      <c r="B28" s="86" t="s">
        <v>77</v>
      </c>
      <c r="C28" s="91"/>
      <c r="D28" s="91"/>
      <c r="E28" s="91"/>
      <c r="F28" s="91"/>
      <c r="G28" s="92"/>
    </row>
    <row r="29" spans="1:7">
      <c r="A29" s="121"/>
      <c r="B29" s="81" t="s">
        <v>13</v>
      </c>
      <c r="C29" s="94">
        <f>SUM(C23:C28)</f>
        <v>0</v>
      </c>
      <c r="D29" s="94">
        <f>SUM(D23:D28)</f>
        <v>0</v>
      </c>
      <c r="E29" s="94">
        <f>SUM(E23:E28)</f>
        <v>0</v>
      </c>
      <c r="F29" s="94">
        <f>SUM(F23:F28)</f>
        <v>0</v>
      </c>
      <c r="G29" s="95"/>
    </row>
    <row r="30" spans="1:7" ht="15" customHeight="1">
      <c r="A30" s="122" t="s">
        <v>49</v>
      </c>
      <c r="B30" s="81" t="s">
        <v>50</v>
      </c>
      <c r="C30" s="82">
        <f>C12+C17+C22+C29</f>
        <v>0</v>
      </c>
      <c r="D30" s="82">
        <f>D12+D17+D22+D29</f>
        <v>0</v>
      </c>
      <c r="E30" s="82">
        <f>E12+E17+E22+E29</f>
        <v>0</v>
      </c>
      <c r="F30" s="82">
        <f>F12+F17+F22+F29</f>
        <v>0</v>
      </c>
      <c r="G30" s="96"/>
    </row>
    <row r="31" spans="1:7">
      <c r="A31" s="123"/>
      <c r="B31" s="81" t="s">
        <v>51</v>
      </c>
      <c r="C31" s="84">
        <f>(C30/19)*100</f>
        <v>0</v>
      </c>
      <c r="D31" s="84">
        <f>(D30/19)*100</f>
        <v>0</v>
      </c>
      <c r="E31" s="84">
        <f>(E30/19)*100</f>
        <v>0</v>
      </c>
      <c r="F31" s="84">
        <f>(F30/19)*100</f>
        <v>0</v>
      </c>
      <c r="G31" s="83"/>
    </row>
    <row r="32" spans="1:7">
      <c r="A32" s="83"/>
      <c r="B32" s="83"/>
      <c r="C32" s="85">
        <f>(C30*1/76)*100</f>
        <v>0</v>
      </c>
      <c r="D32" s="85">
        <f>(D30*2/76)*100</f>
        <v>0</v>
      </c>
      <c r="E32" s="85">
        <f>(E30*3/76)*100</f>
        <v>0</v>
      </c>
      <c r="F32" s="85">
        <f>(F30*4/76)*100</f>
        <v>0</v>
      </c>
      <c r="G32" s="83"/>
    </row>
  </sheetData>
  <mergeCells count="13">
    <mergeCell ref="A7:A12"/>
    <mergeCell ref="A13:A17"/>
    <mergeCell ref="A18:A22"/>
    <mergeCell ref="A23:A29"/>
    <mergeCell ref="A30:A31"/>
    <mergeCell ref="A1:G1"/>
    <mergeCell ref="A2:G2"/>
    <mergeCell ref="A3:G3"/>
    <mergeCell ref="A4:G4"/>
    <mergeCell ref="C5:F5"/>
    <mergeCell ref="A5:A6"/>
    <mergeCell ref="B5:B6"/>
    <mergeCell ref="G5:G6"/>
  </mergeCells>
  <printOptions horizontalCentered="1"/>
  <pageMargins left="0.69930555555555596" right="0.69930555555555596" top="0.75" bottom="0.75" header="0.3" footer="0.3"/>
  <pageSetup scale="73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17" zoomScale="80" zoomScaleNormal="80" workbookViewId="0">
      <selection activeCell="F35" sqref="F35"/>
    </sheetView>
  </sheetViews>
  <sheetFormatPr baseColWidth="10" defaultColWidth="10.875" defaultRowHeight="15"/>
  <cols>
    <col min="1" max="1" width="10.875" style="74"/>
    <col min="2" max="2" width="33.125" style="74" customWidth="1"/>
    <col min="3" max="6" width="5.5" style="74" customWidth="1"/>
    <col min="7" max="7" width="69.5" style="74" customWidth="1"/>
    <col min="8" max="16384" width="10.875" style="74"/>
  </cols>
  <sheetData>
    <row r="1" spans="1:7" ht="23.25" customHeight="1">
      <c r="A1" s="124" t="s">
        <v>0</v>
      </c>
      <c r="B1" s="124"/>
      <c r="C1" s="124"/>
      <c r="D1" s="124"/>
      <c r="E1" s="124"/>
      <c r="F1" s="124"/>
      <c r="G1" s="124"/>
    </row>
    <row r="2" spans="1:7" ht="24.75" customHeight="1">
      <c r="A2" s="124" t="s">
        <v>1</v>
      </c>
      <c r="B2" s="124"/>
      <c r="C2" s="124"/>
      <c r="D2" s="124"/>
      <c r="E2" s="124"/>
      <c r="F2" s="124"/>
      <c r="G2" s="124"/>
    </row>
    <row r="3" spans="1:7" ht="23.25" customHeight="1">
      <c r="A3" s="124" t="s">
        <v>52</v>
      </c>
      <c r="B3" s="124"/>
      <c r="C3" s="124"/>
      <c r="D3" s="124"/>
      <c r="E3" s="124"/>
      <c r="F3" s="124"/>
      <c r="G3" s="124"/>
    </row>
    <row r="4" spans="1:7" ht="24" customHeight="1">
      <c r="A4" s="124" t="s">
        <v>78</v>
      </c>
      <c r="B4" s="124"/>
      <c r="C4" s="124"/>
      <c r="D4" s="124"/>
      <c r="E4" s="124"/>
      <c r="F4" s="124"/>
      <c r="G4" s="124"/>
    </row>
    <row r="5" spans="1:7" ht="20.100000000000001" customHeight="1">
      <c r="A5" s="124" t="s">
        <v>4</v>
      </c>
      <c r="B5" s="124" t="s">
        <v>5</v>
      </c>
      <c r="C5" s="124" t="s">
        <v>6</v>
      </c>
      <c r="D5" s="124"/>
      <c r="E5" s="124"/>
      <c r="F5" s="124"/>
      <c r="G5" s="124" t="s">
        <v>7</v>
      </c>
    </row>
    <row r="6" spans="1:7" ht="20.100000000000001" customHeight="1">
      <c r="A6" s="124"/>
      <c r="B6" s="124"/>
      <c r="C6" s="75">
        <v>1</v>
      </c>
      <c r="D6" s="75">
        <v>2</v>
      </c>
      <c r="E6" s="75">
        <v>3</v>
      </c>
      <c r="F6" s="75">
        <v>4</v>
      </c>
      <c r="G6" s="124"/>
    </row>
    <row r="7" spans="1:7" ht="27" customHeight="1">
      <c r="A7" s="119" t="s">
        <v>79</v>
      </c>
      <c r="B7" s="86" t="s">
        <v>80</v>
      </c>
      <c r="C7" s="87"/>
      <c r="D7" s="87"/>
      <c r="E7" s="87"/>
      <c r="F7" s="87"/>
      <c r="G7" s="88"/>
    </row>
    <row r="8" spans="1:7" ht="27.75" customHeight="1">
      <c r="A8" s="120"/>
      <c r="B8" s="86" t="s">
        <v>81</v>
      </c>
      <c r="C8" s="87"/>
      <c r="D8" s="87"/>
      <c r="E8" s="87"/>
      <c r="F8" s="87"/>
      <c r="G8" s="88"/>
    </row>
    <row r="9" spans="1:7">
      <c r="A9" s="120"/>
      <c r="B9" s="86" t="s">
        <v>82</v>
      </c>
      <c r="C9" s="87"/>
      <c r="D9" s="87"/>
      <c r="E9" s="87"/>
      <c r="F9" s="87">
        <v>1</v>
      </c>
      <c r="G9" s="88"/>
    </row>
    <row r="10" spans="1:7" ht="20.100000000000001" customHeight="1">
      <c r="A10" s="121"/>
      <c r="B10" s="81" t="s">
        <v>13</v>
      </c>
      <c r="C10" s="89">
        <f>SUM(C7:C9)</f>
        <v>0</v>
      </c>
      <c r="D10" s="89">
        <f>SUM(D7:D9)</f>
        <v>0</v>
      </c>
      <c r="E10" s="89">
        <f>SUM(E7:E9)</f>
        <v>0</v>
      </c>
      <c r="F10" s="89">
        <f>SUM(F7:F9)</f>
        <v>1</v>
      </c>
      <c r="G10" s="88"/>
    </row>
    <row r="11" spans="1:7" ht="24" customHeight="1">
      <c r="A11" s="119" t="s">
        <v>83</v>
      </c>
      <c r="B11" s="86" t="s">
        <v>84</v>
      </c>
      <c r="C11" s="87"/>
      <c r="D11" s="87"/>
      <c r="E11" s="87"/>
      <c r="F11" s="87"/>
      <c r="G11" s="88"/>
    </row>
    <row r="12" spans="1:7" ht="24">
      <c r="A12" s="120"/>
      <c r="B12" s="86" t="s">
        <v>85</v>
      </c>
      <c r="C12" s="87"/>
      <c r="D12" s="87"/>
      <c r="E12" s="87"/>
      <c r="F12" s="87"/>
      <c r="G12" s="88"/>
    </row>
    <row r="13" spans="1:7">
      <c r="A13" s="120"/>
      <c r="B13" s="86" t="s">
        <v>86</v>
      </c>
      <c r="C13" s="87"/>
      <c r="D13" s="87"/>
      <c r="E13" s="87"/>
      <c r="F13" s="87"/>
      <c r="G13" s="88"/>
    </row>
    <row r="14" spans="1:7" ht="24">
      <c r="A14" s="120"/>
      <c r="B14" s="86" t="s">
        <v>87</v>
      </c>
      <c r="C14" s="87"/>
      <c r="D14" s="87"/>
      <c r="E14" s="87"/>
      <c r="F14" s="87"/>
      <c r="G14" s="88"/>
    </row>
    <row r="15" spans="1:7">
      <c r="A15" s="120"/>
      <c r="B15" s="86" t="s">
        <v>88</v>
      </c>
      <c r="C15" s="87"/>
      <c r="D15" s="87"/>
      <c r="E15" s="87"/>
      <c r="F15" s="87"/>
      <c r="G15" s="88"/>
    </row>
    <row r="16" spans="1:7" ht="24">
      <c r="A16" s="120"/>
      <c r="B16" s="86" t="s">
        <v>89</v>
      </c>
      <c r="C16" s="87"/>
      <c r="D16" s="87"/>
      <c r="E16" s="87"/>
      <c r="F16" s="87"/>
      <c r="G16" s="88"/>
    </row>
    <row r="17" spans="1:7">
      <c r="A17" s="120"/>
      <c r="B17" s="86" t="s">
        <v>90</v>
      </c>
      <c r="C17" s="87"/>
      <c r="D17" s="87"/>
      <c r="E17" s="87"/>
      <c r="F17" s="87"/>
      <c r="G17" s="88"/>
    </row>
    <row r="18" spans="1:7" ht="45" customHeight="1">
      <c r="A18" s="121"/>
      <c r="B18" s="81" t="s">
        <v>13</v>
      </c>
      <c r="C18" s="89">
        <f>SUM(C11:C17)</f>
        <v>0</v>
      </c>
      <c r="D18" s="89">
        <f>SUM(D11:D17)</f>
        <v>0</v>
      </c>
      <c r="E18" s="89">
        <f>SUM(E11:E17)</f>
        <v>0</v>
      </c>
      <c r="F18" s="89">
        <f>SUM(F11:F17)</f>
        <v>0</v>
      </c>
      <c r="G18" s="88"/>
    </row>
    <row r="19" spans="1:7" ht="28.5" customHeight="1">
      <c r="A19" s="119" t="s">
        <v>91</v>
      </c>
      <c r="B19" s="86" t="s">
        <v>92</v>
      </c>
      <c r="C19" s="87"/>
      <c r="D19" s="87"/>
      <c r="E19" s="87"/>
      <c r="F19" s="87"/>
      <c r="G19" s="88"/>
    </row>
    <row r="20" spans="1:7" ht="24">
      <c r="A20" s="120"/>
      <c r="B20" s="86" t="s">
        <v>93</v>
      </c>
      <c r="C20" s="87"/>
      <c r="D20" s="87"/>
      <c r="E20" s="87"/>
      <c r="F20" s="87"/>
      <c r="G20" s="88"/>
    </row>
    <row r="21" spans="1:7" ht="13.5" customHeight="1">
      <c r="A21" s="121"/>
      <c r="B21" s="81" t="s">
        <v>13</v>
      </c>
      <c r="C21" s="89">
        <f>SUM(C19:C20)</f>
        <v>0</v>
      </c>
      <c r="D21" s="89">
        <f>SUM(D19:D20)</f>
        <v>0</v>
      </c>
      <c r="E21" s="89">
        <f>SUM(E19:E20)</f>
        <v>0</v>
      </c>
      <c r="F21" s="89">
        <f>SUM(F19:F20)</f>
        <v>0</v>
      </c>
      <c r="G21" s="88"/>
    </row>
    <row r="22" spans="1:7" ht="15" customHeight="1">
      <c r="A22" s="119" t="s">
        <v>94</v>
      </c>
      <c r="B22" s="86" t="s">
        <v>95</v>
      </c>
      <c r="C22" s="87"/>
      <c r="D22" s="87"/>
      <c r="E22" s="87"/>
      <c r="F22" s="87"/>
      <c r="G22" s="88"/>
    </row>
    <row r="23" spans="1:7" ht="28.5" customHeight="1">
      <c r="A23" s="120"/>
      <c r="B23" s="86" t="s">
        <v>96</v>
      </c>
      <c r="C23" s="87"/>
      <c r="D23" s="87"/>
      <c r="E23" s="87"/>
      <c r="F23" s="87"/>
      <c r="G23" s="88"/>
    </row>
    <row r="24" spans="1:7">
      <c r="A24" s="120"/>
      <c r="B24" s="86" t="s">
        <v>97</v>
      </c>
      <c r="C24" s="87"/>
      <c r="D24" s="87"/>
      <c r="E24" s="87"/>
      <c r="F24" s="87"/>
      <c r="G24" s="88"/>
    </row>
    <row r="25" spans="1:7" ht="21.75" customHeight="1">
      <c r="A25" s="120"/>
      <c r="B25" s="86" t="s">
        <v>98</v>
      </c>
      <c r="C25" s="87"/>
      <c r="D25" s="87"/>
      <c r="E25" s="87"/>
      <c r="F25" s="87"/>
      <c r="G25" s="88"/>
    </row>
    <row r="26" spans="1:7" ht="22.5" customHeight="1">
      <c r="A26" s="120"/>
      <c r="B26" s="86" t="s">
        <v>99</v>
      </c>
      <c r="C26" s="87"/>
      <c r="D26" s="87"/>
      <c r="E26" s="87"/>
      <c r="F26" s="87"/>
      <c r="G26" s="88"/>
    </row>
    <row r="27" spans="1:7" ht="21.75" customHeight="1">
      <c r="A27" s="120"/>
      <c r="B27" s="86" t="s">
        <v>100</v>
      </c>
      <c r="C27" s="87"/>
      <c r="D27" s="87"/>
      <c r="E27" s="87"/>
      <c r="F27" s="87"/>
      <c r="G27" s="88"/>
    </row>
    <row r="28" spans="1:7" ht="20.100000000000001" customHeight="1">
      <c r="A28" s="120"/>
      <c r="B28" s="86" t="s">
        <v>101</v>
      </c>
      <c r="C28" s="87"/>
      <c r="D28" s="87"/>
      <c r="E28" s="87"/>
      <c r="F28" s="87"/>
      <c r="G28" s="88"/>
    </row>
    <row r="29" spans="1:7">
      <c r="A29" s="120"/>
      <c r="B29" s="86" t="s">
        <v>102</v>
      </c>
      <c r="C29" s="87"/>
      <c r="D29" s="87"/>
      <c r="E29" s="87"/>
      <c r="F29" s="87"/>
      <c r="G29" s="88"/>
    </row>
    <row r="30" spans="1:7">
      <c r="A30" s="120"/>
      <c r="B30" s="86" t="s">
        <v>103</v>
      </c>
      <c r="C30" s="87"/>
      <c r="D30" s="87"/>
      <c r="E30" s="87"/>
      <c r="F30" s="87"/>
      <c r="G30" s="88"/>
    </row>
    <row r="31" spans="1:7" ht="35.25" customHeight="1">
      <c r="A31" s="120"/>
      <c r="B31" s="86" t="s">
        <v>104</v>
      </c>
      <c r="C31" s="87"/>
      <c r="D31" s="87"/>
      <c r="E31" s="87"/>
      <c r="F31" s="87"/>
      <c r="G31" s="88"/>
    </row>
    <row r="32" spans="1:7" ht="15.75" customHeight="1">
      <c r="A32" s="121"/>
      <c r="B32" s="81" t="s">
        <v>13</v>
      </c>
      <c r="C32" s="89">
        <f>SUM(C22:C31)</f>
        <v>0</v>
      </c>
      <c r="D32" s="89">
        <f>SUM(D22:D31)</f>
        <v>0</v>
      </c>
      <c r="E32" s="89">
        <f>SUM(E22:E31)</f>
        <v>0</v>
      </c>
      <c r="F32" s="89">
        <f>SUM(F22:F31)</f>
        <v>0</v>
      </c>
      <c r="G32" s="88"/>
    </row>
    <row r="33" spans="1:7" ht="35.25" customHeight="1">
      <c r="A33" s="119" t="s">
        <v>105</v>
      </c>
      <c r="B33" s="86" t="s">
        <v>106</v>
      </c>
      <c r="C33" s="87"/>
      <c r="D33" s="87"/>
      <c r="E33" s="87"/>
      <c r="F33" s="87"/>
      <c r="G33" s="88"/>
    </row>
    <row r="34" spans="1:7" ht="45.75" customHeight="1">
      <c r="A34" s="120"/>
      <c r="B34" s="86" t="s">
        <v>107</v>
      </c>
      <c r="C34" s="87"/>
      <c r="D34" s="87"/>
      <c r="E34" s="87"/>
      <c r="F34" s="87"/>
      <c r="G34" s="88"/>
    </row>
    <row r="35" spans="1:7">
      <c r="A35" s="120"/>
      <c r="B35" s="86" t="s">
        <v>108</v>
      </c>
      <c r="C35" s="87"/>
      <c r="D35" s="87"/>
      <c r="E35" s="87"/>
      <c r="F35" s="87"/>
      <c r="G35" s="88"/>
    </row>
    <row r="36" spans="1:7" ht="19.5" customHeight="1">
      <c r="A36" s="120"/>
      <c r="B36" s="86" t="s">
        <v>109</v>
      </c>
      <c r="C36" s="87"/>
      <c r="D36" s="87"/>
      <c r="E36" s="87"/>
      <c r="F36" s="87"/>
      <c r="G36" s="88"/>
    </row>
    <row r="37" spans="1:7" ht="20.100000000000001" customHeight="1">
      <c r="A37" s="121"/>
      <c r="B37" s="81" t="s">
        <v>13</v>
      </c>
      <c r="C37" s="89">
        <f>SUM(C33:C36)</f>
        <v>0</v>
      </c>
      <c r="D37" s="89">
        <f>SUM(D33:D36)</f>
        <v>0</v>
      </c>
      <c r="E37" s="89">
        <f>SUM(E33:E36)</f>
        <v>0</v>
      </c>
      <c r="F37" s="89">
        <f>SUM(F33:F36)</f>
        <v>0</v>
      </c>
      <c r="G37" s="88"/>
    </row>
    <row r="38" spans="1:7" ht="15" customHeight="1">
      <c r="A38" s="125" t="s">
        <v>49</v>
      </c>
      <c r="B38" s="81" t="s">
        <v>50</v>
      </c>
      <c r="C38" s="82">
        <f>C10+C18+C21+C32+C37</f>
        <v>0</v>
      </c>
      <c r="D38" s="82">
        <f>D10+D18+D21+D32+D37</f>
        <v>0</v>
      </c>
      <c r="E38" s="82">
        <f>E10+E18+E21+E32+E37</f>
        <v>0</v>
      </c>
      <c r="F38" s="82">
        <f>F10+F18+F21+F32+F37</f>
        <v>1</v>
      </c>
      <c r="G38" s="83"/>
    </row>
    <row r="39" spans="1:7">
      <c r="A39" s="125"/>
      <c r="B39" s="81" t="s">
        <v>51</v>
      </c>
      <c r="C39" s="90">
        <f>(C38/26)*100</f>
        <v>0</v>
      </c>
      <c r="D39" s="90">
        <f>(D38/26)*100</f>
        <v>0</v>
      </c>
      <c r="E39" s="90">
        <f>(E38/26)*100</f>
        <v>0</v>
      </c>
      <c r="F39" s="90">
        <f>(F38/26)*100</f>
        <v>3.8461538461538463</v>
      </c>
      <c r="G39" s="83"/>
    </row>
    <row r="40" spans="1:7">
      <c r="A40" s="83"/>
      <c r="B40" s="83"/>
      <c r="C40" s="85">
        <f>(C38*1/104)*100</f>
        <v>0</v>
      </c>
      <c r="D40" s="85">
        <f>(D38*2/104)*100</f>
        <v>0</v>
      </c>
      <c r="E40" s="85">
        <f>(E38*3/104)*100</f>
        <v>0</v>
      </c>
      <c r="F40" s="85">
        <f>(F38*4/104)*100</f>
        <v>3.8461538461538463</v>
      </c>
      <c r="G40" s="83"/>
    </row>
  </sheetData>
  <mergeCells count="14">
    <mergeCell ref="A38:A39"/>
    <mergeCell ref="B5:B6"/>
    <mergeCell ref="G5:G6"/>
    <mergeCell ref="A7:A10"/>
    <mergeCell ref="A11:A18"/>
    <mergeCell ref="A19:A21"/>
    <mergeCell ref="A22:A32"/>
    <mergeCell ref="A33:A37"/>
    <mergeCell ref="A1:G1"/>
    <mergeCell ref="A2:G2"/>
    <mergeCell ref="A3:G3"/>
    <mergeCell ref="A4:G4"/>
    <mergeCell ref="C5:F5"/>
    <mergeCell ref="A5:A6"/>
  </mergeCells>
  <pageMargins left="0.25" right="0.25" top="0.75" bottom="0.75" header="0.3" footer="0.3"/>
  <pageSetup scale="7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B8" sqref="B8"/>
    </sheetView>
  </sheetViews>
  <sheetFormatPr baseColWidth="10" defaultColWidth="10.875" defaultRowHeight="15"/>
  <cols>
    <col min="1" max="1" width="14.125" style="74" customWidth="1"/>
    <col min="2" max="2" width="32" style="74" customWidth="1"/>
    <col min="3" max="6" width="8.625" style="74" customWidth="1"/>
    <col min="7" max="7" width="56" style="74" customWidth="1"/>
    <col min="8" max="16384" width="10.875" style="74"/>
  </cols>
  <sheetData>
    <row r="1" spans="1:7">
      <c r="A1" s="124" t="s">
        <v>0</v>
      </c>
      <c r="B1" s="124"/>
      <c r="C1" s="124"/>
      <c r="D1" s="124"/>
      <c r="E1" s="124"/>
      <c r="F1" s="124"/>
      <c r="G1" s="124"/>
    </row>
    <row r="2" spans="1:7">
      <c r="A2" s="124" t="s">
        <v>1</v>
      </c>
      <c r="B2" s="124"/>
      <c r="C2" s="124"/>
      <c r="D2" s="124"/>
      <c r="E2" s="124"/>
      <c r="F2" s="124"/>
      <c r="G2" s="124"/>
    </row>
    <row r="3" spans="1:7">
      <c r="A3" s="124" t="s">
        <v>52</v>
      </c>
      <c r="B3" s="124"/>
      <c r="C3" s="124"/>
      <c r="D3" s="124"/>
      <c r="E3" s="124"/>
      <c r="F3" s="124"/>
      <c r="G3" s="124"/>
    </row>
    <row r="4" spans="1:7">
      <c r="A4" s="124" t="s">
        <v>110</v>
      </c>
      <c r="B4" s="124"/>
      <c r="C4" s="124"/>
      <c r="D4" s="124"/>
      <c r="E4" s="124"/>
      <c r="F4" s="124"/>
      <c r="G4" s="124"/>
    </row>
    <row r="5" spans="1:7">
      <c r="A5" s="124" t="s">
        <v>4</v>
      </c>
      <c r="B5" s="124" t="s">
        <v>5</v>
      </c>
      <c r="C5" s="124" t="s">
        <v>6</v>
      </c>
      <c r="D5" s="124"/>
      <c r="E5" s="124"/>
      <c r="F5" s="124"/>
      <c r="G5" s="124"/>
    </row>
    <row r="6" spans="1:7">
      <c r="A6" s="124"/>
      <c r="B6" s="124"/>
      <c r="C6" s="75">
        <v>1</v>
      </c>
      <c r="D6" s="75">
        <v>2</v>
      </c>
      <c r="E6" s="75">
        <v>3</v>
      </c>
      <c r="F6" s="75">
        <v>4</v>
      </c>
      <c r="G6" s="124"/>
    </row>
    <row r="7" spans="1:7" ht="36">
      <c r="A7" s="119" t="s">
        <v>111</v>
      </c>
      <c r="B7" s="76" t="s">
        <v>112</v>
      </c>
      <c r="C7" s="77"/>
      <c r="D7" s="77"/>
      <c r="E7" s="77"/>
      <c r="F7" s="77"/>
      <c r="G7" s="78"/>
    </row>
    <row r="8" spans="1:7" ht="24">
      <c r="A8" s="120"/>
      <c r="B8" s="76" t="s">
        <v>113</v>
      </c>
      <c r="C8" s="77"/>
      <c r="D8" s="77"/>
      <c r="E8" s="77"/>
      <c r="F8" s="77"/>
      <c r="G8" s="78"/>
    </row>
    <row r="9" spans="1:7" ht="24">
      <c r="A9" s="120"/>
      <c r="B9" s="76" t="s">
        <v>114</v>
      </c>
      <c r="C9" s="77"/>
      <c r="D9" s="77"/>
      <c r="E9" s="77"/>
      <c r="F9" s="77"/>
      <c r="G9" s="78"/>
    </row>
    <row r="10" spans="1:7">
      <c r="A10" s="120"/>
      <c r="B10" s="76" t="s">
        <v>115</v>
      </c>
      <c r="C10" s="77"/>
      <c r="D10" s="77"/>
      <c r="E10" s="77"/>
      <c r="F10" s="77"/>
      <c r="G10" s="78"/>
    </row>
    <row r="11" spans="1:7" ht="20.100000000000001" customHeight="1">
      <c r="A11" s="121"/>
      <c r="B11" s="79" t="s">
        <v>13</v>
      </c>
      <c r="C11" s="80"/>
      <c r="D11" s="80"/>
      <c r="E11" s="80"/>
      <c r="F11" s="80"/>
      <c r="G11" s="78"/>
    </row>
    <row r="12" spans="1:7">
      <c r="A12" s="119" t="s">
        <v>116</v>
      </c>
      <c r="B12" s="76" t="s">
        <v>117</v>
      </c>
      <c r="C12" s="77"/>
      <c r="D12" s="77"/>
      <c r="E12" s="77"/>
      <c r="F12" s="77"/>
      <c r="G12" s="78"/>
    </row>
    <row r="13" spans="1:7">
      <c r="A13" s="120"/>
      <c r="B13" s="76" t="s">
        <v>118</v>
      </c>
      <c r="C13" s="77"/>
      <c r="D13" s="77"/>
      <c r="E13" s="77"/>
      <c r="F13" s="77"/>
      <c r="G13" s="78"/>
    </row>
    <row r="14" spans="1:7" ht="24">
      <c r="A14" s="120"/>
      <c r="B14" s="76" t="s">
        <v>119</v>
      </c>
      <c r="C14" s="77"/>
      <c r="D14" s="77"/>
      <c r="E14" s="77"/>
      <c r="F14" s="77"/>
      <c r="G14" s="78"/>
    </row>
    <row r="15" spans="1:7">
      <c r="A15" s="120"/>
      <c r="B15" s="76" t="s">
        <v>120</v>
      </c>
      <c r="C15" s="77"/>
      <c r="D15" s="77"/>
      <c r="E15" s="77"/>
      <c r="F15" s="77"/>
      <c r="G15" s="78"/>
    </row>
    <row r="16" spans="1:7" ht="23.25" customHeight="1">
      <c r="A16" s="121"/>
      <c r="B16" s="79" t="s">
        <v>13</v>
      </c>
      <c r="C16" s="80"/>
      <c r="D16" s="80"/>
      <c r="E16" s="80"/>
      <c r="F16" s="80"/>
      <c r="G16" s="78"/>
    </row>
    <row r="17" spans="1:7" ht="24" customHeight="1">
      <c r="A17" s="119" t="s">
        <v>121</v>
      </c>
      <c r="B17" s="76" t="s">
        <v>122</v>
      </c>
      <c r="C17" s="77"/>
      <c r="D17" s="77"/>
      <c r="E17" s="77"/>
      <c r="F17" s="77"/>
      <c r="G17" s="78"/>
    </row>
    <row r="18" spans="1:7" ht="24">
      <c r="A18" s="120"/>
      <c r="B18" s="76" t="s">
        <v>123</v>
      </c>
      <c r="C18" s="77"/>
      <c r="D18" s="77"/>
      <c r="E18" s="77"/>
      <c r="F18" s="77"/>
      <c r="G18" s="78"/>
    </row>
    <row r="19" spans="1:7">
      <c r="A19" s="120"/>
      <c r="B19" s="76" t="s">
        <v>124</v>
      </c>
      <c r="C19" s="77"/>
      <c r="D19" s="77"/>
      <c r="E19" s="77"/>
      <c r="F19" s="77"/>
      <c r="G19" s="78"/>
    </row>
    <row r="20" spans="1:7">
      <c r="A20" s="121"/>
      <c r="B20" s="79" t="s">
        <v>13</v>
      </c>
      <c r="C20" s="80"/>
      <c r="D20" s="80"/>
      <c r="E20" s="80"/>
      <c r="F20" s="80"/>
      <c r="G20" s="78"/>
    </row>
    <row r="21" spans="1:7" ht="15" customHeight="1">
      <c r="A21" s="119" t="s">
        <v>125</v>
      </c>
      <c r="B21" s="76" t="s">
        <v>126</v>
      </c>
      <c r="C21" s="77"/>
      <c r="D21" s="77"/>
      <c r="E21" s="77"/>
      <c r="F21" s="77"/>
      <c r="G21" s="78"/>
    </row>
    <row r="22" spans="1:7">
      <c r="A22" s="120"/>
      <c r="B22" s="76" t="s">
        <v>127</v>
      </c>
      <c r="C22" s="77"/>
      <c r="D22" s="77"/>
      <c r="E22" s="77"/>
      <c r="F22" s="77"/>
      <c r="G22" s="78"/>
    </row>
    <row r="23" spans="1:7">
      <c r="A23" s="120"/>
      <c r="B23" s="76" t="s">
        <v>128</v>
      </c>
      <c r="C23" s="77"/>
      <c r="D23" s="77"/>
      <c r="E23" s="77"/>
      <c r="F23" s="77"/>
      <c r="G23" s="78"/>
    </row>
    <row r="24" spans="1:7">
      <c r="A24" s="121"/>
      <c r="B24" s="79" t="s">
        <v>13</v>
      </c>
      <c r="C24" s="80">
        <f>SUM(C21:C23)</f>
        <v>0</v>
      </c>
      <c r="D24" s="80"/>
      <c r="E24" s="80">
        <f>SUM(E21:E23)</f>
        <v>0</v>
      </c>
      <c r="F24" s="80">
        <f>SUM(F21:F23)</f>
        <v>0</v>
      </c>
      <c r="G24" s="78"/>
    </row>
    <row r="25" spans="1:7" ht="15" customHeight="1">
      <c r="A25" s="125" t="s">
        <v>49</v>
      </c>
      <c r="B25" s="79" t="s">
        <v>50</v>
      </c>
      <c r="C25" s="82">
        <f>C11+C16+C20+C24</f>
        <v>0</v>
      </c>
      <c r="D25" s="82">
        <f>D11+D16+D20+D24</f>
        <v>0</v>
      </c>
      <c r="E25" s="82">
        <f>E11+E16+E20+E24</f>
        <v>0</v>
      </c>
      <c r="F25" s="82">
        <f>F11+F16+F20+F24</f>
        <v>0</v>
      </c>
      <c r="G25" s="83"/>
    </row>
    <row r="26" spans="1:7">
      <c r="A26" s="125"/>
      <c r="B26" s="79" t="s">
        <v>51</v>
      </c>
      <c r="C26" s="84">
        <f>(C25/14)*100</f>
        <v>0</v>
      </c>
      <c r="D26" s="84">
        <f>(D25/14)*100</f>
        <v>0</v>
      </c>
      <c r="E26" s="84">
        <f>(E25/14)*100</f>
        <v>0</v>
      </c>
      <c r="F26" s="84">
        <f>(F25/14)*100</f>
        <v>0</v>
      </c>
      <c r="G26" s="83"/>
    </row>
    <row r="27" spans="1:7">
      <c r="A27" s="83"/>
      <c r="B27" s="83"/>
      <c r="C27" s="85">
        <f>(C25*1/56)*100</f>
        <v>0</v>
      </c>
      <c r="D27" s="85">
        <f>(D25*1/56)*100</f>
        <v>0</v>
      </c>
      <c r="E27" s="85">
        <f>(E25*3/56)*100</f>
        <v>0</v>
      </c>
      <c r="F27" s="85">
        <f>(F25*4/56)*100</f>
        <v>0</v>
      </c>
      <c r="G27" s="83"/>
    </row>
    <row r="34" spans="4:4">
      <c r="D34" s="74" t="s">
        <v>129</v>
      </c>
    </row>
  </sheetData>
  <mergeCells count="13">
    <mergeCell ref="A7:A11"/>
    <mergeCell ref="A12:A16"/>
    <mergeCell ref="A17:A20"/>
    <mergeCell ref="A21:A24"/>
    <mergeCell ref="A25:A26"/>
    <mergeCell ref="A1:G1"/>
    <mergeCell ref="A2:G2"/>
    <mergeCell ref="A3:G3"/>
    <mergeCell ref="A4:G4"/>
    <mergeCell ref="C5:F5"/>
    <mergeCell ref="A5:A6"/>
    <mergeCell ref="B5:B6"/>
    <mergeCell ref="G5:G6"/>
  </mergeCells>
  <pageMargins left="0.25" right="0.25" top="0.75" bottom="0.75" header="0.3" footer="0.3"/>
  <pageSetup scale="6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F14"/>
  <sheetViews>
    <sheetView workbookViewId="0">
      <selection activeCell="N13" sqref="N13"/>
    </sheetView>
  </sheetViews>
  <sheetFormatPr baseColWidth="10" defaultColWidth="9" defaultRowHeight="15.75"/>
  <cols>
    <col min="3" max="3" width="9" customWidth="1"/>
    <col min="4" max="4" width="25.125" customWidth="1"/>
    <col min="5" max="5" width="35" customWidth="1"/>
    <col min="6" max="6" width="34.375" customWidth="1"/>
  </cols>
  <sheetData>
    <row r="8" spans="4:6" ht="18.75">
      <c r="D8" s="72" t="s">
        <v>130</v>
      </c>
      <c r="E8" s="72" t="s">
        <v>131</v>
      </c>
      <c r="F8" s="72" t="s">
        <v>132</v>
      </c>
    </row>
    <row r="9" spans="4:6" ht="65.099999999999994" customHeight="1">
      <c r="D9" s="73"/>
      <c r="E9" s="73"/>
      <c r="F9" s="73"/>
    </row>
    <row r="10" spans="4:6" ht="75.95" customHeight="1">
      <c r="D10" s="73"/>
      <c r="E10" s="73"/>
      <c r="F10" s="73"/>
    </row>
    <row r="11" spans="4:6" ht="77.099999999999994" customHeight="1">
      <c r="D11" s="73"/>
      <c r="E11" s="73"/>
      <c r="F11" s="73"/>
    </row>
    <row r="12" spans="4:6" ht="77.099999999999994" customHeight="1">
      <c r="D12" s="73"/>
      <c r="E12" s="73"/>
      <c r="F12" s="73"/>
    </row>
    <row r="13" spans="4:6" ht="75" customHeight="1">
      <c r="D13" s="73"/>
      <c r="E13" s="73"/>
      <c r="F13" s="73"/>
    </row>
    <row r="14" spans="4:6" ht="56.1" customHeight="1">
      <c r="D14" s="73"/>
      <c r="E14" s="73"/>
      <c r="F14" s="73"/>
    </row>
  </sheetData>
  <pageMargins left="0" right="0" top="0" bottom="0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20" zoomScale="115" zoomScaleNormal="115" workbookViewId="0">
      <selection activeCell="D30" sqref="D30"/>
    </sheetView>
  </sheetViews>
  <sheetFormatPr baseColWidth="10" defaultColWidth="8" defaultRowHeight="15.75"/>
  <cols>
    <col min="1" max="1" width="8" style="27"/>
    <col min="2" max="2" width="28.125" style="27" customWidth="1"/>
    <col min="3" max="3" width="9.5" style="27" customWidth="1"/>
    <col min="4" max="4" width="10" style="27" customWidth="1"/>
    <col min="5" max="16384" width="8" style="27"/>
  </cols>
  <sheetData>
    <row r="1" spans="1:6">
      <c r="A1" s="128" t="s">
        <v>133</v>
      </c>
      <c r="B1" s="128" t="s">
        <v>134</v>
      </c>
      <c r="C1" s="128" t="s">
        <v>6</v>
      </c>
      <c r="D1" s="128"/>
      <c r="E1" s="128"/>
      <c r="F1" s="128" t="s">
        <v>13</v>
      </c>
    </row>
    <row r="2" spans="1:6" ht="30">
      <c r="A2" s="128"/>
      <c r="B2" s="128"/>
      <c r="C2" s="51" t="s">
        <v>135</v>
      </c>
      <c r="D2" s="51" t="s">
        <v>136</v>
      </c>
      <c r="E2" s="51" t="s">
        <v>137</v>
      </c>
      <c r="F2" s="128"/>
    </row>
    <row r="3" spans="1:6" ht="25.5">
      <c r="A3" s="127" t="s">
        <v>138</v>
      </c>
      <c r="B3" s="52" t="s">
        <v>139</v>
      </c>
      <c r="C3" s="53">
        <v>2</v>
      </c>
      <c r="D3" s="53">
        <v>1</v>
      </c>
      <c r="E3" s="53">
        <v>3</v>
      </c>
      <c r="F3" s="54">
        <f t="shared" ref="F3:F31" si="0">SUM(C3:E3)</f>
        <v>6</v>
      </c>
    </row>
    <row r="4" spans="1:6" ht="38.25">
      <c r="A4" s="127"/>
      <c r="B4" s="55" t="s">
        <v>140</v>
      </c>
      <c r="C4" s="56">
        <v>1</v>
      </c>
      <c r="D4" s="56">
        <v>1</v>
      </c>
      <c r="E4" s="56">
        <v>3</v>
      </c>
      <c r="F4" s="54">
        <f t="shared" si="0"/>
        <v>5</v>
      </c>
    </row>
    <row r="5" spans="1:6" ht="38.25">
      <c r="A5" s="127"/>
      <c r="B5" s="55" t="s">
        <v>141</v>
      </c>
      <c r="C5" s="57">
        <v>1</v>
      </c>
      <c r="D5" s="57">
        <v>1</v>
      </c>
      <c r="E5" s="57">
        <v>1</v>
      </c>
      <c r="F5" s="54">
        <f t="shared" si="0"/>
        <v>3</v>
      </c>
    </row>
    <row r="6" spans="1:6" ht="25.5">
      <c r="A6" s="127"/>
      <c r="B6" s="55" t="s">
        <v>142</v>
      </c>
      <c r="C6" s="57">
        <v>1</v>
      </c>
      <c r="D6" s="57">
        <v>1</v>
      </c>
      <c r="E6" s="57">
        <v>2</v>
      </c>
      <c r="F6" s="54">
        <f t="shared" si="0"/>
        <v>4</v>
      </c>
    </row>
    <row r="7" spans="1:6" ht="25.5">
      <c r="A7" s="127"/>
      <c r="B7" s="55" t="s">
        <v>143</v>
      </c>
      <c r="C7" s="56">
        <v>2</v>
      </c>
      <c r="D7" s="56">
        <v>1</v>
      </c>
      <c r="E7" s="56">
        <v>3</v>
      </c>
      <c r="F7" s="54">
        <f t="shared" si="0"/>
        <v>6</v>
      </c>
    </row>
    <row r="8" spans="1:6" ht="18">
      <c r="A8" s="127"/>
      <c r="B8" s="55" t="s">
        <v>19</v>
      </c>
      <c r="C8" s="56">
        <v>3</v>
      </c>
      <c r="D8" s="56">
        <v>3</v>
      </c>
      <c r="E8" s="56">
        <v>3</v>
      </c>
      <c r="F8" s="54">
        <f t="shared" si="0"/>
        <v>9</v>
      </c>
    </row>
    <row r="9" spans="1:6" ht="18">
      <c r="A9" s="127"/>
      <c r="B9" s="55" t="s">
        <v>23</v>
      </c>
      <c r="C9" s="57">
        <v>4</v>
      </c>
      <c r="D9" s="57">
        <v>3</v>
      </c>
      <c r="E9" s="57">
        <v>4</v>
      </c>
      <c r="F9" s="54">
        <f t="shared" si="0"/>
        <v>11</v>
      </c>
    </row>
    <row r="10" spans="1:6" ht="18">
      <c r="A10" s="127"/>
      <c r="B10" s="55" t="s">
        <v>25</v>
      </c>
      <c r="C10" s="57">
        <v>2</v>
      </c>
      <c r="D10" s="57">
        <v>2</v>
      </c>
      <c r="E10" s="57">
        <v>5</v>
      </c>
      <c r="F10" s="54">
        <f t="shared" si="0"/>
        <v>9</v>
      </c>
    </row>
    <row r="11" spans="1:6" ht="18">
      <c r="A11" s="127"/>
      <c r="B11" s="55" t="s">
        <v>27</v>
      </c>
      <c r="C11" s="56">
        <v>2</v>
      </c>
      <c r="D11" s="56">
        <v>2</v>
      </c>
      <c r="E11" s="56">
        <v>3</v>
      </c>
      <c r="F11" s="54">
        <f t="shared" si="0"/>
        <v>7</v>
      </c>
    </row>
    <row r="12" spans="1:6" ht="18">
      <c r="A12" s="127"/>
      <c r="B12" s="55" t="s">
        <v>31</v>
      </c>
      <c r="C12" s="56">
        <v>2</v>
      </c>
      <c r="D12" s="56">
        <v>1</v>
      </c>
      <c r="E12" s="56">
        <v>3</v>
      </c>
      <c r="F12" s="54">
        <f t="shared" si="0"/>
        <v>6</v>
      </c>
    </row>
    <row r="13" spans="1:6" ht="18">
      <c r="A13" s="127"/>
      <c r="B13" s="55" t="s">
        <v>32</v>
      </c>
      <c r="C13" s="57">
        <v>2</v>
      </c>
      <c r="D13" s="57">
        <v>1</v>
      </c>
      <c r="E13" s="57">
        <v>2</v>
      </c>
      <c r="F13" s="54">
        <f t="shared" si="0"/>
        <v>5</v>
      </c>
    </row>
    <row r="14" spans="1:6" ht="25.5">
      <c r="A14" s="127"/>
      <c r="B14" s="58" t="s">
        <v>144</v>
      </c>
      <c r="C14" s="57">
        <v>2</v>
      </c>
      <c r="D14" s="57">
        <v>5</v>
      </c>
      <c r="E14" s="57">
        <v>4</v>
      </c>
      <c r="F14" s="54">
        <f t="shared" si="0"/>
        <v>11</v>
      </c>
    </row>
    <row r="15" spans="1:6" ht="25.5">
      <c r="A15" s="127"/>
      <c r="B15" s="55" t="s">
        <v>145</v>
      </c>
      <c r="C15" s="56">
        <v>2</v>
      </c>
      <c r="D15" s="56">
        <v>3</v>
      </c>
      <c r="E15" s="56">
        <v>3</v>
      </c>
      <c r="F15" s="54">
        <f t="shared" si="0"/>
        <v>8</v>
      </c>
    </row>
    <row r="16" spans="1:6" ht="18">
      <c r="A16" s="127"/>
      <c r="B16" s="55" t="s">
        <v>37</v>
      </c>
      <c r="C16" s="56">
        <v>4</v>
      </c>
      <c r="D16" s="56">
        <v>3</v>
      </c>
      <c r="E16" s="56">
        <v>4</v>
      </c>
      <c r="F16" s="54">
        <f t="shared" si="0"/>
        <v>11</v>
      </c>
    </row>
    <row r="17" spans="1:6" ht="12" customHeight="1">
      <c r="A17" s="127"/>
      <c r="B17" s="59" t="s">
        <v>38</v>
      </c>
      <c r="C17" s="57"/>
      <c r="D17" s="57"/>
      <c r="E17" s="57"/>
      <c r="F17" s="54">
        <f t="shared" si="0"/>
        <v>0</v>
      </c>
    </row>
    <row r="18" spans="1:6" ht="18">
      <c r="A18" s="127"/>
      <c r="B18" s="59" t="s">
        <v>40</v>
      </c>
      <c r="C18" s="57"/>
      <c r="D18" s="57"/>
      <c r="E18" s="57"/>
      <c r="F18" s="54">
        <f t="shared" si="0"/>
        <v>0</v>
      </c>
    </row>
    <row r="19" spans="1:6" ht="18">
      <c r="A19" s="127"/>
      <c r="B19" s="55" t="s">
        <v>41</v>
      </c>
      <c r="C19" s="57">
        <v>3</v>
      </c>
      <c r="D19" s="57">
        <v>3</v>
      </c>
      <c r="E19" s="57">
        <v>5</v>
      </c>
      <c r="F19" s="54">
        <f t="shared" si="0"/>
        <v>11</v>
      </c>
    </row>
    <row r="20" spans="1:6" ht="18">
      <c r="A20" s="129"/>
      <c r="B20" s="55" t="s">
        <v>146</v>
      </c>
      <c r="C20" s="57">
        <v>2</v>
      </c>
      <c r="D20" s="57">
        <v>1</v>
      </c>
      <c r="E20" s="57">
        <v>1</v>
      </c>
      <c r="F20" s="54">
        <f t="shared" si="0"/>
        <v>4</v>
      </c>
    </row>
    <row r="21" spans="1:6" ht="9.9499999999999993" customHeight="1">
      <c r="A21" s="130" t="s">
        <v>147</v>
      </c>
      <c r="B21" s="60" t="s">
        <v>148</v>
      </c>
      <c r="C21" s="61">
        <v>4</v>
      </c>
      <c r="D21" s="61">
        <v>2</v>
      </c>
      <c r="E21" s="61">
        <v>5</v>
      </c>
      <c r="F21" s="62">
        <f t="shared" si="0"/>
        <v>11</v>
      </c>
    </row>
    <row r="22" spans="1:6" ht="25.5">
      <c r="A22" s="131"/>
      <c r="B22" s="60" t="s">
        <v>149</v>
      </c>
      <c r="C22" s="61">
        <v>4</v>
      </c>
      <c r="D22" s="61">
        <v>2</v>
      </c>
      <c r="E22" s="61">
        <v>5</v>
      </c>
      <c r="F22" s="62">
        <f t="shared" si="0"/>
        <v>11</v>
      </c>
    </row>
    <row r="23" spans="1:6" ht="38.25">
      <c r="A23" s="131"/>
      <c r="B23" s="60" t="s">
        <v>150</v>
      </c>
      <c r="C23" s="63">
        <v>4</v>
      </c>
      <c r="D23" s="63">
        <v>2</v>
      </c>
      <c r="E23" s="63">
        <v>4</v>
      </c>
      <c r="F23" s="62">
        <f t="shared" si="0"/>
        <v>10</v>
      </c>
    </row>
    <row r="24" spans="1:6" ht="18">
      <c r="A24" s="131"/>
      <c r="B24" s="64" t="s">
        <v>151</v>
      </c>
      <c r="C24" s="63">
        <v>3</v>
      </c>
      <c r="D24" s="63">
        <v>2</v>
      </c>
      <c r="E24" s="63">
        <v>2</v>
      </c>
      <c r="F24" s="62">
        <f t="shared" si="0"/>
        <v>7</v>
      </c>
    </row>
    <row r="25" spans="1:6" ht="11.1" customHeight="1">
      <c r="A25" s="126" t="s">
        <v>152</v>
      </c>
      <c r="B25" s="55" t="s">
        <v>153</v>
      </c>
      <c r="C25" s="56">
        <v>2</v>
      </c>
      <c r="D25" s="56">
        <v>3</v>
      </c>
      <c r="E25" s="56">
        <v>3</v>
      </c>
      <c r="F25" s="54">
        <f t="shared" si="0"/>
        <v>8</v>
      </c>
    </row>
    <row r="26" spans="1:6" ht="38.25">
      <c r="A26" s="127"/>
      <c r="B26" s="55" t="s">
        <v>154</v>
      </c>
      <c r="C26" s="56">
        <v>2</v>
      </c>
      <c r="D26" s="56">
        <v>3</v>
      </c>
      <c r="E26" s="56">
        <v>3</v>
      </c>
      <c r="F26" s="54">
        <f t="shared" si="0"/>
        <v>8</v>
      </c>
    </row>
    <row r="27" spans="1:6" ht="25.5">
      <c r="A27" s="127"/>
      <c r="B27" s="58" t="s">
        <v>155</v>
      </c>
      <c r="C27" s="57">
        <v>3</v>
      </c>
      <c r="D27" s="57">
        <v>3</v>
      </c>
      <c r="E27" s="57">
        <v>3</v>
      </c>
      <c r="F27" s="54">
        <f t="shared" si="0"/>
        <v>9</v>
      </c>
    </row>
    <row r="28" spans="1:6" ht="18">
      <c r="A28" s="127"/>
      <c r="B28" s="55" t="s">
        <v>156</v>
      </c>
      <c r="C28" s="57">
        <v>1</v>
      </c>
      <c r="D28" s="57">
        <v>1</v>
      </c>
      <c r="E28" s="57">
        <v>4</v>
      </c>
      <c r="F28" s="54">
        <f t="shared" si="0"/>
        <v>6</v>
      </c>
    </row>
    <row r="29" spans="1:6" ht="18">
      <c r="A29" s="127"/>
      <c r="B29" s="55" t="s">
        <v>157</v>
      </c>
      <c r="C29" s="56">
        <v>2</v>
      </c>
      <c r="D29" s="56">
        <v>2</v>
      </c>
      <c r="E29" s="56">
        <v>3</v>
      </c>
      <c r="F29" s="54">
        <f t="shared" si="0"/>
        <v>7</v>
      </c>
    </row>
    <row r="30" spans="1:6" ht="18">
      <c r="A30" s="127"/>
      <c r="B30" s="65" t="s">
        <v>158</v>
      </c>
      <c r="C30" s="66">
        <v>2</v>
      </c>
      <c r="D30" s="66">
        <v>2</v>
      </c>
      <c r="E30" s="66">
        <v>3</v>
      </c>
      <c r="F30" s="67">
        <f t="shared" si="0"/>
        <v>7</v>
      </c>
    </row>
    <row r="31" spans="1:6" ht="63">
      <c r="A31" s="68" t="s">
        <v>159</v>
      </c>
      <c r="B31" s="69" t="s">
        <v>160</v>
      </c>
      <c r="C31" s="70">
        <v>1</v>
      </c>
      <c r="D31" s="70">
        <v>1</v>
      </c>
      <c r="E31" s="70">
        <v>1</v>
      </c>
      <c r="F31" s="71">
        <f t="shared" si="0"/>
        <v>3</v>
      </c>
    </row>
  </sheetData>
  <mergeCells count="7">
    <mergeCell ref="A25:A30"/>
    <mergeCell ref="B1:B2"/>
    <mergeCell ref="F1:F2"/>
    <mergeCell ref="C1:E1"/>
    <mergeCell ref="A1:A2"/>
    <mergeCell ref="A3:A20"/>
    <mergeCell ref="A21:A24"/>
  </mergeCells>
  <pageMargins left="0" right="0" top="0" bottom="0" header="0" footer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2"/>
  <sheetViews>
    <sheetView tabSelected="1" topLeftCell="A40" zoomScaleNormal="100" workbookViewId="0">
      <selection activeCell="J39" sqref="J39"/>
    </sheetView>
  </sheetViews>
  <sheetFormatPr baseColWidth="10" defaultColWidth="8" defaultRowHeight="15.75"/>
  <cols>
    <col min="1" max="1" width="9.625" style="27" customWidth="1"/>
    <col min="2" max="10" width="16.375" style="26" customWidth="1"/>
    <col min="11" max="16383" width="8" style="26"/>
    <col min="16384" max="16384" width="8" style="27"/>
  </cols>
  <sheetData>
    <row r="1" spans="1:10" s="26" customFormat="1" ht="45" customHeight="1">
      <c r="B1" s="132" t="s">
        <v>337</v>
      </c>
      <c r="C1" s="132"/>
      <c r="D1" s="132"/>
      <c r="E1" s="132"/>
      <c r="F1" s="132"/>
      <c r="G1" s="132"/>
      <c r="H1" s="132"/>
      <c r="I1" s="132"/>
      <c r="J1" s="132"/>
    </row>
    <row r="2" spans="1:10" s="26" customFormat="1"/>
    <row r="3" spans="1:10" s="26" customFormat="1" ht="15.75" customHeight="1">
      <c r="A3" s="133" t="s">
        <v>161</v>
      </c>
      <c r="B3" s="133" t="s">
        <v>162</v>
      </c>
      <c r="C3" s="133" t="s">
        <v>163</v>
      </c>
      <c r="D3" s="133" t="s">
        <v>164</v>
      </c>
      <c r="E3" s="133" t="s">
        <v>165</v>
      </c>
      <c r="F3" s="133" t="s">
        <v>166</v>
      </c>
      <c r="G3" s="133" t="s">
        <v>167</v>
      </c>
      <c r="H3" s="133" t="s">
        <v>168</v>
      </c>
      <c r="I3" s="133" t="s">
        <v>169</v>
      </c>
      <c r="J3" s="133"/>
    </row>
    <row r="4" spans="1:10" s="26" customFormat="1" ht="31.5">
      <c r="A4" s="134"/>
      <c r="B4" s="134"/>
      <c r="C4" s="134"/>
      <c r="D4" s="134"/>
      <c r="E4" s="134"/>
      <c r="F4" s="134"/>
      <c r="G4" s="134"/>
      <c r="H4" s="134"/>
      <c r="I4" s="28" t="s">
        <v>170</v>
      </c>
      <c r="J4" s="28" t="s">
        <v>171</v>
      </c>
    </row>
    <row r="5" spans="1:10" s="26" customFormat="1" ht="63" customHeight="1">
      <c r="A5" s="135" t="s">
        <v>172</v>
      </c>
      <c r="B5" s="137" t="s">
        <v>173</v>
      </c>
      <c r="C5" s="137" t="s">
        <v>174</v>
      </c>
      <c r="D5" s="145" t="s">
        <v>175</v>
      </c>
      <c r="E5" s="145" t="s">
        <v>176</v>
      </c>
      <c r="F5" s="146" t="s">
        <v>177</v>
      </c>
      <c r="G5" s="29" t="s">
        <v>178</v>
      </c>
      <c r="H5" s="29" t="s">
        <v>179</v>
      </c>
      <c r="I5" s="43">
        <v>43944</v>
      </c>
      <c r="J5" s="43">
        <v>44073</v>
      </c>
    </row>
    <row r="6" spans="1:10" s="26" customFormat="1" ht="126">
      <c r="A6" s="135"/>
      <c r="B6" s="137"/>
      <c r="C6" s="137"/>
      <c r="D6" s="137"/>
      <c r="E6" s="137"/>
      <c r="F6" s="140"/>
      <c r="G6" s="29" t="s">
        <v>180</v>
      </c>
      <c r="H6" s="29" t="s">
        <v>181</v>
      </c>
      <c r="I6" s="43">
        <v>44028</v>
      </c>
      <c r="J6" s="43">
        <v>44073</v>
      </c>
    </row>
    <row r="7" spans="1:10" s="26" customFormat="1" ht="78.75" customHeight="1">
      <c r="A7" s="135"/>
      <c r="B7" s="137"/>
      <c r="C7" s="137"/>
      <c r="D7" s="137"/>
      <c r="E7" s="137"/>
      <c r="F7" s="146" t="s">
        <v>182</v>
      </c>
      <c r="G7" s="29" t="s">
        <v>183</v>
      </c>
      <c r="H7" s="29" t="s">
        <v>184</v>
      </c>
      <c r="I7" s="43">
        <v>43972</v>
      </c>
      <c r="J7" s="43">
        <v>43972</v>
      </c>
    </row>
    <row r="8" spans="1:10" s="26" customFormat="1" ht="110.25">
      <c r="A8" s="135"/>
      <c r="B8" s="137"/>
      <c r="C8" s="137"/>
      <c r="D8" s="137"/>
      <c r="E8" s="137"/>
      <c r="F8" s="140"/>
      <c r="G8" s="29" t="s">
        <v>183</v>
      </c>
      <c r="H8" s="29" t="s">
        <v>185</v>
      </c>
      <c r="I8" s="43">
        <v>43839</v>
      </c>
      <c r="J8" s="43">
        <v>43841</v>
      </c>
    </row>
    <row r="9" spans="1:10" s="26" customFormat="1" ht="134.25" customHeight="1">
      <c r="A9" s="135"/>
      <c r="B9" s="137"/>
      <c r="C9" s="137"/>
      <c r="D9" s="137"/>
      <c r="E9" s="137"/>
      <c r="F9" s="146" t="s">
        <v>186</v>
      </c>
      <c r="G9" s="31" t="s">
        <v>187</v>
      </c>
      <c r="H9" s="29" t="s">
        <v>188</v>
      </c>
      <c r="I9" s="43">
        <v>43915</v>
      </c>
      <c r="J9" s="43">
        <v>43918</v>
      </c>
    </row>
    <row r="10" spans="1:10" s="26" customFormat="1" ht="204.75" customHeight="1">
      <c r="A10" s="135"/>
      <c r="B10" s="137"/>
      <c r="C10" s="137"/>
      <c r="D10" s="137"/>
      <c r="E10" s="137"/>
      <c r="F10" s="157"/>
      <c r="G10" s="29" t="s">
        <v>189</v>
      </c>
      <c r="H10" s="29" t="s">
        <v>190</v>
      </c>
      <c r="I10" s="43">
        <v>43839</v>
      </c>
      <c r="J10" s="43">
        <v>44000</v>
      </c>
    </row>
    <row r="11" spans="1:10" s="26" customFormat="1" ht="63">
      <c r="A11" s="135"/>
      <c r="B11" s="137"/>
      <c r="C11" s="137"/>
      <c r="D11" s="137"/>
      <c r="E11" s="137"/>
      <c r="F11" s="158"/>
      <c r="G11" s="29" t="s">
        <v>191</v>
      </c>
      <c r="H11" s="29" t="s">
        <v>192</v>
      </c>
      <c r="I11" s="43">
        <v>43929</v>
      </c>
      <c r="J11" s="43">
        <v>43963</v>
      </c>
    </row>
    <row r="12" spans="1:10" s="26" customFormat="1" ht="75">
      <c r="A12" s="135"/>
      <c r="B12" s="137"/>
      <c r="C12" s="138" t="s">
        <v>193</v>
      </c>
      <c r="D12" s="146" t="s">
        <v>194</v>
      </c>
      <c r="E12" s="146" t="s">
        <v>195</v>
      </c>
      <c r="F12" s="138" t="s">
        <v>196</v>
      </c>
      <c r="G12" s="29" t="s">
        <v>183</v>
      </c>
      <c r="H12" s="30" t="s">
        <v>197</v>
      </c>
      <c r="I12" s="43">
        <v>43839</v>
      </c>
      <c r="J12" s="43">
        <v>43848</v>
      </c>
    </row>
    <row r="13" spans="1:10" s="26" customFormat="1" ht="75">
      <c r="A13" s="135"/>
      <c r="B13" s="137"/>
      <c r="C13" s="139"/>
      <c r="D13" s="139"/>
      <c r="E13" s="139"/>
      <c r="F13" s="139"/>
      <c r="G13" s="29" t="s">
        <v>183</v>
      </c>
      <c r="H13" s="30" t="s">
        <v>198</v>
      </c>
      <c r="I13" s="43">
        <v>43839</v>
      </c>
      <c r="J13" s="43">
        <v>43848</v>
      </c>
    </row>
    <row r="14" spans="1:10" s="26" customFormat="1" ht="60">
      <c r="A14" s="135"/>
      <c r="B14" s="137"/>
      <c r="C14" s="139"/>
      <c r="D14" s="139"/>
      <c r="E14" s="139"/>
      <c r="F14" s="140"/>
      <c r="G14" s="29" t="s">
        <v>183</v>
      </c>
      <c r="H14" s="30" t="s">
        <v>199</v>
      </c>
      <c r="I14" s="43">
        <v>43839</v>
      </c>
      <c r="J14" s="43">
        <v>44166</v>
      </c>
    </row>
    <row r="15" spans="1:10" s="26" customFormat="1" ht="60">
      <c r="A15" s="135"/>
      <c r="B15" s="137"/>
      <c r="C15" s="139"/>
      <c r="D15" s="139"/>
      <c r="E15" s="139"/>
      <c r="F15" s="138" t="s">
        <v>200</v>
      </c>
      <c r="G15" s="29" t="s">
        <v>183</v>
      </c>
      <c r="H15" s="30" t="s">
        <v>201</v>
      </c>
      <c r="I15" s="43">
        <v>43839</v>
      </c>
      <c r="J15" s="43">
        <v>44166</v>
      </c>
    </row>
    <row r="16" spans="1:10" s="26" customFormat="1" ht="60" customHeight="1">
      <c r="A16" s="135"/>
      <c r="B16" s="137"/>
      <c r="C16" s="139"/>
      <c r="D16" s="139"/>
      <c r="E16" s="139"/>
      <c r="F16" s="139"/>
      <c r="G16" s="29" t="s">
        <v>189</v>
      </c>
      <c r="H16" s="30" t="s">
        <v>202</v>
      </c>
      <c r="I16" s="43">
        <v>43839</v>
      </c>
      <c r="J16" s="43">
        <v>44166</v>
      </c>
    </row>
    <row r="17" spans="1:10" s="26" customFormat="1" ht="60">
      <c r="A17" s="135"/>
      <c r="B17" s="137"/>
      <c r="C17" s="140"/>
      <c r="D17" s="140"/>
      <c r="E17" s="140"/>
      <c r="F17" s="140"/>
      <c r="G17" s="29" t="s">
        <v>187</v>
      </c>
      <c r="H17" s="30" t="s">
        <v>203</v>
      </c>
      <c r="I17" s="43">
        <v>43886</v>
      </c>
      <c r="J17" s="43">
        <v>44164</v>
      </c>
    </row>
    <row r="18" spans="1:10" s="26" customFormat="1" ht="45">
      <c r="A18" s="136" t="s">
        <v>204</v>
      </c>
      <c r="B18" s="147" t="s">
        <v>205</v>
      </c>
      <c r="C18" s="141" t="s">
        <v>206</v>
      </c>
      <c r="D18" s="141" t="s">
        <v>207</v>
      </c>
      <c r="E18" s="141" t="s">
        <v>208</v>
      </c>
      <c r="F18" s="149" t="s">
        <v>209</v>
      </c>
      <c r="G18" s="149" t="s">
        <v>210</v>
      </c>
      <c r="H18" s="32" t="s">
        <v>211</v>
      </c>
      <c r="I18" s="148">
        <v>43991</v>
      </c>
      <c r="J18" s="171">
        <v>44056</v>
      </c>
    </row>
    <row r="19" spans="1:10" s="26" customFormat="1" ht="60" customHeight="1">
      <c r="A19" s="136"/>
      <c r="B19" s="147"/>
      <c r="C19" s="142"/>
      <c r="D19" s="142"/>
      <c r="E19" s="142"/>
      <c r="F19" s="149"/>
      <c r="G19" s="149"/>
      <c r="H19" s="32" t="s">
        <v>212</v>
      </c>
      <c r="I19" s="149"/>
      <c r="J19" s="172"/>
    </row>
    <row r="20" spans="1:10" s="26" customFormat="1" ht="45">
      <c r="A20" s="136"/>
      <c r="B20" s="147"/>
      <c r="C20" s="142"/>
      <c r="D20" s="142"/>
      <c r="E20" s="142"/>
      <c r="F20" s="149"/>
      <c r="G20" s="149"/>
      <c r="H20" s="32" t="s">
        <v>213</v>
      </c>
      <c r="I20" s="149"/>
      <c r="J20" s="172"/>
    </row>
    <row r="21" spans="1:10" s="26" customFormat="1" ht="90" customHeight="1">
      <c r="A21" s="136"/>
      <c r="B21" s="147"/>
      <c r="C21" s="142"/>
      <c r="D21" s="142"/>
      <c r="E21" s="142"/>
      <c r="F21" s="159" t="s">
        <v>214</v>
      </c>
      <c r="G21" s="33" t="s">
        <v>180</v>
      </c>
      <c r="H21" s="34" t="s">
        <v>215</v>
      </c>
      <c r="I21" s="44">
        <v>43965</v>
      </c>
      <c r="J21" s="44">
        <v>44040</v>
      </c>
    </row>
    <row r="22" spans="1:10" s="26" customFormat="1" ht="120">
      <c r="A22" s="136"/>
      <c r="B22" s="147"/>
      <c r="C22" s="142"/>
      <c r="D22" s="142"/>
      <c r="E22" s="142"/>
      <c r="F22" s="160"/>
      <c r="G22" s="159" t="s">
        <v>183</v>
      </c>
      <c r="H22" s="34" t="s">
        <v>216</v>
      </c>
      <c r="I22" s="44">
        <v>44063</v>
      </c>
      <c r="J22" s="44">
        <v>44072</v>
      </c>
    </row>
    <row r="23" spans="1:10" s="26" customFormat="1" ht="60" customHeight="1">
      <c r="A23" s="136"/>
      <c r="B23" s="147"/>
      <c r="C23" s="142"/>
      <c r="D23" s="142"/>
      <c r="E23" s="142"/>
      <c r="F23" s="160"/>
      <c r="G23" s="160"/>
      <c r="H23" s="35" t="s">
        <v>217</v>
      </c>
      <c r="I23" s="45">
        <v>43839</v>
      </c>
      <c r="J23" s="45">
        <v>44041</v>
      </c>
    </row>
    <row r="24" spans="1:10" s="26" customFormat="1" ht="83.1" customHeight="1">
      <c r="A24" s="136"/>
      <c r="B24" s="147"/>
      <c r="C24" s="143"/>
      <c r="D24" s="143"/>
      <c r="E24" s="143"/>
      <c r="F24" s="161"/>
      <c r="G24" s="161"/>
      <c r="H24" s="34" t="s">
        <v>218</v>
      </c>
      <c r="I24" s="45">
        <v>43839</v>
      </c>
      <c r="J24" s="45">
        <v>44035</v>
      </c>
    </row>
    <row r="25" spans="1:10" s="26" customFormat="1" ht="105">
      <c r="A25" s="136"/>
      <c r="B25" s="147"/>
      <c r="C25" s="144" t="s">
        <v>219</v>
      </c>
      <c r="D25" s="147" t="s">
        <v>220</v>
      </c>
      <c r="E25" s="147" t="s">
        <v>221</v>
      </c>
      <c r="F25" s="162" t="s">
        <v>222</v>
      </c>
      <c r="G25" s="36" t="s">
        <v>187</v>
      </c>
      <c r="H25" s="34" t="s">
        <v>223</v>
      </c>
      <c r="I25" s="45">
        <v>43839</v>
      </c>
      <c r="J25" s="45">
        <v>44042</v>
      </c>
    </row>
    <row r="26" spans="1:10" s="26" customFormat="1" ht="105">
      <c r="A26" s="136"/>
      <c r="B26" s="147"/>
      <c r="C26" s="144"/>
      <c r="D26" s="147"/>
      <c r="E26" s="147"/>
      <c r="F26" s="163"/>
      <c r="G26" s="36" t="s">
        <v>189</v>
      </c>
      <c r="H26" s="34" t="s">
        <v>224</v>
      </c>
      <c r="I26" s="44">
        <v>43865</v>
      </c>
      <c r="J26" s="44">
        <v>44036</v>
      </c>
    </row>
    <row r="27" spans="1:10" s="26" customFormat="1" ht="120">
      <c r="A27" s="136"/>
      <c r="B27" s="147"/>
      <c r="C27" s="144"/>
      <c r="D27" s="147"/>
      <c r="E27" s="147"/>
      <c r="F27" s="163"/>
      <c r="G27" s="37" t="s">
        <v>187</v>
      </c>
      <c r="H27" s="34" t="s">
        <v>225</v>
      </c>
      <c r="I27" s="46">
        <v>43901</v>
      </c>
      <c r="J27" s="46">
        <v>44040</v>
      </c>
    </row>
    <row r="28" spans="1:10" s="26" customFormat="1" ht="135">
      <c r="A28" s="136"/>
      <c r="B28" s="147"/>
      <c r="C28" s="144"/>
      <c r="D28" s="147"/>
      <c r="E28" s="147"/>
      <c r="F28" s="164"/>
      <c r="G28" s="37" t="s">
        <v>183</v>
      </c>
      <c r="H28" s="34" t="s">
        <v>226</v>
      </c>
      <c r="I28" s="46">
        <v>43869</v>
      </c>
      <c r="J28" s="46">
        <v>44042</v>
      </c>
    </row>
    <row r="29" spans="1:10" s="26" customFormat="1" ht="45">
      <c r="A29" s="136"/>
      <c r="B29" s="147"/>
      <c r="C29" s="144"/>
      <c r="D29" s="147"/>
      <c r="E29" s="147"/>
      <c r="F29" s="162" t="s">
        <v>227</v>
      </c>
      <c r="G29" s="37" t="s">
        <v>183</v>
      </c>
      <c r="H29" s="37" t="s">
        <v>228</v>
      </c>
      <c r="I29" s="46">
        <v>43957</v>
      </c>
      <c r="J29" s="46">
        <v>44053</v>
      </c>
    </row>
    <row r="30" spans="1:10" s="26" customFormat="1" ht="45">
      <c r="A30" s="136"/>
      <c r="B30" s="147"/>
      <c r="C30" s="144"/>
      <c r="D30" s="147"/>
      <c r="E30" s="147"/>
      <c r="F30" s="165"/>
      <c r="G30" s="37" t="s">
        <v>183</v>
      </c>
      <c r="H30" s="37" t="s">
        <v>229</v>
      </c>
      <c r="I30" s="46">
        <v>44055</v>
      </c>
      <c r="J30" s="46">
        <v>44054</v>
      </c>
    </row>
    <row r="31" spans="1:10" s="26" customFormat="1" ht="125.1" customHeight="1">
      <c r="A31" s="150" t="s">
        <v>230</v>
      </c>
      <c r="B31" s="153" t="s">
        <v>231</v>
      </c>
      <c r="C31" s="153" t="s">
        <v>232</v>
      </c>
      <c r="D31" s="153" t="s">
        <v>233</v>
      </c>
      <c r="E31" s="153" t="s">
        <v>234</v>
      </c>
      <c r="F31" s="166" t="s">
        <v>235</v>
      </c>
      <c r="G31" s="39" t="s">
        <v>236</v>
      </c>
      <c r="H31" s="39" t="s">
        <v>237</v>
      </c>
      <c r="I31" s="47">
        <v>43746</v>
      </c>
      <c r="J31" s="47">
        <v>44116</v>
      </c>
    </row>
    <row r="32" spans="1:10" s="26" customFormat="1" ht="95.25" customHeight="1">
      <c r="A32" s="151"/>
      <c r="B32" s="153"/>
      <c r="C32" s="153"/>
      <c r="D32" s="153"/>
      <c r="E32" s="153"/>
      <c r="F32" s="167"/>
      <c r="G32" s="39" t="s">
        <v>236</v>
      </c>
      <c r="H32" s="38" t="s">
        <v>238</v>
      </c>
      <c r="I32" s="47">
        <v>43746</v>
      </c>
      <c r="J32" s="47">
        <v>44116</v>
      </c>
    </row>
    <row r="33" spans="1:10" s="26" customFormat="1" ht="88.5" customHeight="1">
      <c r="A33" s="151"/>
      <c r="B33" s="153"/>
      <c r="C33" s="153"/>
      <c r="D33" s="153"/>
      <c r="E33" s="153"/>
      <c r="F33" s="168" t="s">
        <v>239</v>
      </c>
      <c r="G33" s="39" t="s">
        <v>236</v>
      </c>
      <c r="H33" s="40" t="s">
        <v>240</v>
      </c>
      <c r="I33" s="48">
        <v>43839</v>
      </c>
      <c r="J33" s="48">
        <v>44061</v>
      </c>
    </row>
    <row r="34" spans="1:10" s="26" customFormat="1" ht="123" customHeight="1">
      <c r="A34" s="151"/>
      <c r="B34" s="153"/>
      <c r="C34" s="153"/>
      <c r="D34" s="153"/>
      <c r="E34" s="153"/>
      <c r="F34" s="169"/>
      <c r="G34" s="39" t="s">
        <v>236</v>
      </c>
      <c r="H34" s="40" t="s">
        <v>241</v>
      </c>
      <c r="I34" s="48">
        <v>43839</v>
      </c>
      <c r="J34" s="48">
        <v>43848</v>
      </c>
    </row>
    <row r="35" spans="1:10" s="26" customFormat="1" ht="116.25" customHeight="1">
      <c r="A35" s="151"/>
      <c r="B35" s="153"/>
      <c r="C35" s="153"/>
      <c r="D35" s="153"/>
      <c r="E35" s="153"/>
      <c r="F35" s="168" t="s">
        <v>242</v>
      </c>
      <c r="G35" s="40" t="s">
        <v>187</v>
      </c>
      <c r="H35" s="40" t="s">
        <v>243</v>
      </c>
      <c r="I35" s="49">
        <v>43869</v>
      </c>
      <c r="J35" s="49">
        <v>43869</v>
      </c>
    </row>
    <row r="36" spans="1:10" s="26" customFormat="1" ht="85.5" customHeight="1">
      <c r="A36" s="151"/>
      <c r="B36" s="153"/>
      <c r="C36" s="153"/>
      <c r="D36" s="153"/>
      <c r="E36" s="153"/>
      <c r="F36" s="170"/>
      <c r="G36" s="40" t="s">
        <v>183</v>
      </c>
      <c r="H36" s="40" t="s">
        <v>244</v>
      </c>
      <c r="I36" s="49">
        <v>43901</v>
      </c>
      <c r="J36" s="49">
        <v>43905</v>
      </c>
    </row>
    <row r="37" spans="1:10" s="26" customFormat="1" ht="60" customHeight="1">
      <c r="A37" s="151"/>
      <c r="B37" s="153"/>
      <c r="C37" s="153"/>
      <c r="D37" s="153"/>
      <c r="E37" s="153"/>
      <c r="F37" s="169"/>
      <c r="G37" s="41" t="s">
        <v>245</v>
      </c>
      <c r="H37" s="41" t="s">
        <v>246</v>
      </c>
      <c r="I37" s="49">
        <v>43869</v>
      </c>
      <c r="J37" s="49">
        <v>43869</v>
      </c>
    </row>
    <row r="38" spans="1:10" s="26" customFormat="1" ht="60" customHeight="1">
      <c r="A38" s="151"/>
      <c r="B38" s="153"/>
      <c r="C38" s="154" t="s">
        <v>247</v>
      </c>
      <c r="D38" s="154" t="s">
        <v>248</v>
      </c>
      <c r="E38" s="154" t="s">
        <v>249</v>
      </c>
      <c r="F38" s="168" t="s">
        <v>250</v>
      </c>
      <c r="G38" s="41" t="s">
        <v>251</v>
      </c>
      <c r="H38" s="41" t="s">
        <v>252</v>
      </c>
      <c r="I38" s="48">
        <v>43847</v>
      </c>
      <c r="J38" s="48">
        <v>43851</v>
      </c>
    </row>
    <row r="39" spans="1:10" s="26" customFormat="1" ht="93.75" customHeight="1">
      <c r="A39" s="151"/>
      <c r="B39" s="153"/>
      <c r="C39" s="155"/>
      <c r="D39" s="155"/>
      <c r="E39" s="155"/>
      <c r="F39" s="170"/>
      <c r="G39" s="41" t="s">
        <v>245</v>
      </c>
      <c r="H39" s="41" t="s">
        <v>253</v>
      </c>
      <c r="I39" s="48">
        <v>43847</v>
      </c>
      <c r="J39" s="48">
        <v>43851</v>
      </c>
    </row>
    <row r="40" spans="1:10" ht="73.5" customHeight="1">
      <c r="A40" s="151"/>
      <c r="B40" s="153"/>
      <c r="C40" s="155"/>
      <c r="D40" s="155"/>
      <c r="E40" s="155"/>
      <c r="F40" s="169"/>
      <c r="G40" s="41" t="s">
        <v>183</v>
      </c>
      <c r="H40" s="41" t="s">
        <v>254</v>
      </c>
      <c r="I40" s="50">
        <v>43851</v>
      </c>
      <c r="J40" s="50">
        <v>44167</v>
      </c>
    </row>
    <row r="41" spans="1:10" ht="81" customHeight="1">
      <c r="A41" s="151"/>
      <c r="B41" s="153"/>
      <c r="C41" s="155"/>
      <c r="D41" s="155"/>
      <c r="E41" s="155"/>
      <c r="F41" s="168" t="s">
        <v>255</v>
      </c>
      <c r="G41" s="41" t="s">
        <v>245</v>
      </c>
      <c r="H41" s="42" t="s">
        <v>256</v>
      </c>
      <c r="I41" s="50">
        <v>44125</v>
      </c>
      <c r="J41" s="50">
        <v>44167</v>
      </c>
    </row>
    <row r="42" spans="1:10" ht="78" customHeight="1">
      <c r="A42" s="152"/>
      <c r="B42" s="153"/>
      <c r="C42" s="156"/>
      <c r="D42" s="156"/>
      <c r="E42" s="156"/>
      <c r="F42" s="169"/>
      <c r="G42" s="41" t="s">
        <v>251</v>
      </c>
      <c r="H42" s="42" t="s">
        <v>257</v>
      </c>
      <c r="I42" s="50">
        <v>44156</v>
      </c>
      <c r="J42" s="50">
        <v>44167</v>
      </c>
    </row>
  </sheetData>
  <mergeCells count="52">
    <mergeCell ref="J18:J20"/>
    <mergeCell ref="F41:F42"/>
    <mergeCell ref="G3:G4"/>
    <mergeCell ref="G18:G20"/>
    <mergeCell ref="G22:G24"/>
    <mergeCell ref="H3:H4"/>
    <mergeCell ref="E31:E37"/>
    <mergeCell ref="E38:E42"/>
    <mergeCell ref="F3:F4"/>
    <mergeCell ref="F5:F6"/>
    <mergeCell ref="F7:F8"/>
    <mergeCell ref="F9:F11"/>
    <mergeCell ref="F12:F14"/>
    <mergeCell ref="F15:F17"/>
    <mergeCell ref="F18:F20"/>
    <mergeCell ref="F21:F24"/>
    <mergeCell ref="F25:F28"/>
    <mergeCell ref="F29:F30"/>
    <mergeCell ref="F31:F32"/>
    <mergeCell ref="F33:F34"/>
    <mergeCell ref="F35:F37"/>
    <mergeCell ref="F38:F40"/>
    <mergeCell ref="C31:C37"/>
    <mergeCell ref="C38:C42"/>
    <mergeCell ref="D3:D4"/>
    <mergeCell ref="D5:D11"/>
    <mergeCell ref="D12:D17"/>
    <mergeCell ref="D18:D24"/>
    <mergeCell ref="D25:D30"/>
    <mergeCell ref="D31:D37"/>
    <mergeCell ref="D38:D42"/>
    <mergeCell ref="A31:A42"/>
    <mergeCell ref="B3:B4"/>
    <mergeCell ref="B5:B17"/>
    <mergeCell ref="B18:B30"/>
    <mergeCell ref="B31:B42"/>
    <mergeCell ref="B1:J1"/>
    <mergeCell ref="I3:J3"/>
    <mergeCell ref="A3:A4"/>
    <mergeCell ref="A5:A17"/>
    <mergeCell ref="A18:A30"/>
    <mergeCell ref="C3:C4"/>
    <mergeCell ref="C5:C11"/>
    <mergeCell ref="C12:C17"/>
    <mergeCell ref="C18:C24"/>
    <mergeCell ref="C25:C30"/>
    <mergeCell ref="E3:E4"/>
    <mergeCell ref="E5:E11"/>
    <mergeCell ref="E12:E17"/>
    <mergeCell ref="E18:E24"/>
    <mergeCell ref="E25:E30"/>
    <mergeCell ref="I18:I20"/>
  </mergeCells>
  <pageMargins left="0" right="0" top="0" bottom="0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4" workbookViewId="0">
      <selection activeCell="H9" sqref="H9"/>
    </sheetView>
  </sheetViews>
  <sheetFormatPr baseColWidth="10" defaultColWidth="11" defaultRowHeight="15.75"/>
  <cols>
    <col min="1" max="1" width="28.625" customWidth="1"/>
    <col min="2" max="2" width="23.75" customWidth="1"/>
    <col min="3" max="3" width="25.25" customWidth="1"/>
    <col min="5" max="5" width="20.375" customWidth="1"/>
    <col min="6" max="6" width="15" customWidth="1"/>
    <col min="7" max="7" width="16.375" customWidth="1"/>
  </cols>
  <sheetData>
    <row r="1" spans="1:7">
      <c r="A1" s="176" t="s">
        <v>258</v>
      </c>
      <c r="B1" s="173" t="s">
        <v>259</v>
      </c>
      <c r="C1" s="174"/>
      <c r="D1" s="174"/>
      <c r="E1" s="174"/>
      <c r="F1" s="174"/>
      <c r="G1" s="175"/>
    </row>
    <row r="2" spans="1:7" ht="30">
      <c r="A2" s="177"/>
      <c r="B2" s="23" t="s">
        <v>260</v>
      </c>
      <c r="C2" s="23" t="s">
        <v>261</v>
      </c>
      <c r="D2" s="23" t="s">
        <v>262</v>
      </c>
      <c r="E2" s="23" t="s">
        <v>263</v>
      </c>
      <c r="F2" s="23" t="s">
        <v>264</v>
      </c>
      <c r="G2" s="23" t="s">
        <v>265</v>
      </c>
    </row>
    <row r="3" spans="1:7" ht="63.75" customHeight="1">
      <c r="A3" s="178" t="s">
        <v>338</v>
      </c>
      <c r="B3" s="181" t="s">
        <v>266</v>
      </c>
      <c r="C3" s="185" t="s">
        <v>267</v>
      </c>
      <c r="D3" s="188" t="s">
        <v>268</v>
      </c>
      <c r="E3" s="190" t="s">
        <v>269</v>
      </c>
      <c r="F3" s="191" t="s">
        <v>270</v>
      </c>
      <c r="G3" s="193" t="s">
        <v>271</v>
      </c>
    </row>
    <row r="4" spans="1:7">
      <c r="A4" s="179"/>
      <c r="B4" s="182"/>
      <c r="C4" s="186"/>
      <c r="D4" s="189"/>
      <c r="E4" s="179"/>
      <c r="F4" s="192"/>
      <c r="G4" s="194"/>
    </row>
    <row r="5" spans="1:7" ht="84.75" customHeight="1">
      <c r="A5" s="179"/>
      <c r="B5" s="183" t="s">
        <v>272</v>
      </c>
      <c r="C5" s="181" t="s">
        <v>273</v>
      </c>
      <c r="D5" s="188" t="s">
        <v>274</v>
      </c>
      <c r="E5" s="24" t="s">
        <v>275</v>
      </c>
      <c r="F5" s="191" t="s">
        <v>276</v>
      </c>
      <c r="G5" s="193" t="s">
        <v>271</v>
      </c>
    </row>
    <row r="6" spans="1:7">
      <c r="A6" s="180"/>
      <c r="B6" s="184"/>
      <c r="C6" s="187"/>
      <c r="D6" s="189"/>
      <c r="E6" s="25" t="s">
        <v>277</v>
      </c>
      <c r="F6" s="192"/>
      <c r="G6" s="194"/>
    </row>
    <row r="7" spans="1:7" ht="75" customHeight="1">
      <c r="A7" s="178" t="s">
        <v>339</v>
      </c>
      <c r="B7" s="183" t="s">
        <v>278</v>
      </c>
      <c r="C7" s="185" t="s">
        <v>267</v>
      </c>
      <c r="D7" s="188" t="s">
        <v>268</v>
      </c>
      <c r="E7" s="190" t="s">
        <v>269</v>
      </c>
      <c r="F7" s="191" t="s">
        <v>270</v>
      </c>
      <c r="G7" s="193" t="s">
        <v>271</v>
      </c>
    </row>
    <row r="8" spans="1:7">
      <c r="A8" s="179"/>
      <c r="B8" s="184"/>
      <c r="C8" s="186"/>
      <c r="D8" s="189"/>
      <c r="E8" s="179"/>
      <c r="F8" s="192"/>
      <c r="G8" s="194"/>
    </row>
    <row r="9" spans="1:7" ht="90" customHeight="1">
      <c r="A9" s="179"/>
      <c r="B9" s="183" t="s">
        <v>272</v>
      </c>
      <c r="C9" s="181" t="s">
        <v>273</v>
      </c>
      <c r="D9" s="188" t="s">
        <v>274</v>
      </c>
      <c r="E9" s="24" t="s">
        <v>275</v>
      </c>
      <c r="F9" s="191" t="s">
        <v>276</v>
      </c>
      <c r="G9" s="193" t="s">
        <v>271</v>
      </c>
    </row>
    <row r="10" spans="1:7" ht="56.25" customHeight="1">
      <c r="A10" s="180"/>
      <c r="B10" s="184"/>
      <c r="C10" s="187"/>
      <c r="D10" s="189"/>
      <c r="E10" s="25" t="s">
        <v>277</v>
      </c>
      <c r="F10" s="192"/>
      <c r="G10" s="194"/>
    </row>
  </sheetData>
  <mergeCells count="26">
    <mergeCell ref="F9:F10"/>
    <mergeCell ref="G3:G4"/>
    <mergeCell ref="G5:G6"/>
    <mergeCell ref="G7:G8"/>
    <mergeCell ref="G9:G10"/>
    <mergeCell ref="E3:E4"/>
    <mergeCell ref="E7:E8"/>
    <mergeCell ref="F3:F4"/>
    <mergeCell ref="F5:F6"/>
    <mergeCell ref="F7:F8"/>
    <mergeCell ref="B1:G1"/>
    <mergeCell ref="A1:A2"/>
    <mergeCell ref="A3:A6"/>
    <mergeCell ref="A7:A10"/>
    <mergeCell ref="B3:B4"/>
    <mergeCell ref="B5:B6"/>
    <mergeCell ref="B7:B8"/>
    <mergeCell ref="B9:B10"/>
    <mergeCell ref="C3:C4"/>
    <mergeCell ref="C5:C6"/>
    <mergeCell ref="C7:C8"/>
    <mergeCell ref="C9:C10"/>
    <mergeCell ref="D3:D4"/>
    <mergeCell ref="D5:D6"/>
    <mergeCell ref="D7:D8"/>
    <mergeCell ref="D9:D10"/>
  </mergeCells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topLeftCell="Y15" workbookViewId="0">
      <selection activeCell="D17" sqref="D17"/>
    </sheetView>
  </sheetViews>
  <sheetFormatPr baseColWidth="10" defaultColWidth="11" defaultRowHeight="15.75"/>
  <cols>
    <col min="2" max="2" width="13.5" customWidth="1"/>
    <col min="4" max="4" width="26.375" customWidth="1"/>
    <col min="5" max="44" width="4.625" customWidth="1"/>
    <col min="45" max="52" width="4.375" customWidth="1"/>
    <col min="53" max="53" width="25.5" customWidth="1"/>
  </cols>
  <sheetData>
    <row r="1" spans="1:53">
      <c r="A1" s="195" t="s">
        <v>340</v>
      </c>
      <c r="B1" s="196"/>
      <c r="C1" s="196"/>
      <c r="D1" s="196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8"/>
    </row>
    <row r="2" spans="1:53">
      <c r="A2" s="199" t="s">
        <v>279</v>
      </c>
      <c r="B2" s="200"/>
      <c r="C2" s="200"/>
      <c r="D2" s="200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2"/>
    </row>
    <row r="3" spans="1:53">
      <c r="A3" s="203" t="s">
        <v>280</v>
      </c>
      <c r="B3" s="204"/>
      <c r="C3" s="204"/>
      <c r="D3" s="204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6"/>
    </row>
    <row r="4" spans="1:53" ht="23.25">
      <c r="A4" s="207"/>
      <c r="B4" s="208"/>
      <c r="C4" s="208"/>
      <c r="D4" s="208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10"/>
    </row>
    <row r="5" spans="1:53" ht="18">
      <c r="A5" s="213" t="s">
        <v>281</v>
      </c>
      <c r="B5" s="213" t="s">
        <v>282</v>
      </c>
      <c r="C5" s="213" t="s">
        <v>283</v>
      </c>
      <c r="D5" s="213" t="s">
        <v>284</v>
      </c>
      <c r="E5" s="12" t="s">
        <v>285</v>
      </c>
      <c r="F5" s="13"/>
      <c r="G5" s="13"/>
      <c r="H5" s="13"/>
      <c r="I5" s="12" t="s">
        <v>285</v>
      </c>
      <c r="J5" s="13"/>
      <c r="K5" s="13"/>
      <c r="L5" s="13"/>
      <c r="M5" s="12" t="s">
        <v>285</v>
      </c>
      <c r="N5" s="13"/>
      <c r="O5" s="13"/>
      <c r="P5" s="13"/>
      <c r="Q5" s="211" t="s">
        <v>285</v>
      </c>
      <c r="R5" s="212"/>
      <c r="S5" s="212"/>
      <c r="T5" s="212"/>
      <c r="U5" s="212"/>
      <c r="V5" s="212"/>
      <c r="W5" s="212"/>
      <c r="X5" s="21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213" t="s">
        <v>286</v>
      </c>
    </row>
    <row r="6" spans="1:53">
      <c r="A6" s="214"/>
      <c r="B6" s="214"/>
      <c r="C6" s="214"/>
      <c r="D6" s="214"/>
      <c r="E6" s="220" t="s">
        <v>287</v>
      </c>
      <c r="F6" s="221"/>
      <c r="G6" s="221"/>
      <c r="H6" s="222"/>
      <c r="I6" s="220" t="s">
        <v>288</v>
      </c>
      <c r="J6" s="221"/>
      <c r="K6" s="221"/>
      <c r="L6" s="222"/>
      <c r="M6" s="220" t="s">
        <v>289</v>
      </c>
      <c r="N6" s="221"/>
      <c r="O6" s="221"/>
      <c r="P6" s="222"/>
      <c r="Q6" s="220" t="s">
        <v>290</v>
      </c>
      <c r="R6" s="221"/>
      <c r="S6" s="221"/>
      <c r="T6" s="222"/>
      <c r="U6" s="220" t="s">
        <v>291</v>
      </c>
      <c r="V6" s="221"/>
      <c r="W6" s="221"/>
      <c r="X6" s="222"/>
      <c r="Y6" s="220" t="s">
        <v>292</v>
      </c>
      <c r="Z6" s="221"/>
      <c r="AA6" s="221"/>
      <c r="AB6" s="222"/>
      <c r="AC6" s="220" t="s">
        <v>293</v>
      </c>
      <c r="AD6" s="221"/>
      <c r="AE6" s="221"/>
      <c r="AF6" s="222"/>
      <c r="AG6" s="220" t="s">
        <v>294</v>
      </c>
      <c r="AH6" s="221"/>
      <c r="AI6" s="221"/>
      <c r="AJ6" s="222"/>
      <c r="AK6" s="220" t="s">
        <v>295</v>
      </c>
      <c r="AL6" s="221"/>
      <c r="AM6" s="221"/>
      <c r="AN6" s="222"/>
      <c r="AO6" s="220" t="s">
        <v>296</v>
      </c>
      <c r="AP6" s="221"/>
      <c r="AQ6" s="221"/>
      <c r="AR6" s="222"/>
      <c r="AS6" s="220" t="s">
        <v>297</v>
      </c>
      <c r="AT6" s="221"/>
      <c r="AU6" s="221"/>
      <c r="AV6" s="222"/>
      <c r="AW6" s="220" t="s">
        <v>298</v>
      </c>
      <c r="AX6" s="221"/>
      <c r="AY6" s="221"/>
      <c r="AZ6" s="222"/>
      <c r="BA6" s="214"/>
    </row>
    <row r="7" spans="1:53">
      <c r="A7" s="214"/>
      <c r="B7" s="214"/>
      <c r="C7" s="214"/>
      <c r="D7" s="215"/>
      <c r="E7" s="14">
        <v>1</v>
      </c>
      <c r="F7" s="14">
        <v>2</v>
      </c>
      <c r="G7" s="14">
        <v>3</v>
      </c>
      <c r="H7" s="14">
        <v>4</v>
      </c>
      <c r="I7" s="14">
        <v>1</v>
      </c>
      <c r="J7" s="14">
        <v>2</v>
      </c>
      <c r="K7" s="14">
        <v>3</v>
      </c>
      <c r="L7" s="14">
        <v>4</v>
      </c>
      <c r="M7" s="14">
        <v>1</v>
      </c>
      <c r="N7" s="14">
        <v>2</v>
      </c>
      <c r="O7" s="14">
        <v>3</v>
      </c>
      <c r="P7" s="14">
        <v>4</v>
      </c>
      <c r="Q7" s="14">
        <v>1</v>
      </c>
      <c r="R7" s="14">
        <v>2</v>
      </c>
      <c r="S7" s="14">
        <v>3</v>
      </c>
      <c r="T7" s="14">
        <v>4</v>
      </c>
      <c r="U7" s="14">
        <v>1</v>
      </c>
      <c r="V7" s="14">
        <v>2</v>
      </c>
      <c r="W7" s="14">
        <v>3</v>
      </c>
      <c r="X7" s="14">
        <v>4</v>
      </c>
      <c r="Y7" s="14">
        <v>1</v>
      </c>
      <c r="Z7" s="14">
        <v>2</v>
      </c>
      <c r="AA7" s="14">
        <v>3</v>
      </c>
      <c r="AB7" s="14">
        <v>4</v>
      </c>
      <c r="AC7" s="14">
        <v>1</v>
      </c>
      <c r="AD7" s="14">
        <v>2</v>
      </c>
      <c r="AE7" s="14">
        <v>3</v>
      </c>
      <c r="AF7" s="14">
        <v>4</v>
      </c>
      <c r="AG7" s="14">
        <v>1</v>
      </c>
      <c r="AH7" s="14">
        <v>2</v>
      </c>
      <c r="AI7" s="14">
        <v>3</v>
      </c>
      <c r="AJ7" s="14">
        <v>4</v>
      </c>
      <c r="AK7" s="14">
        <v>1</v>
      </c>
      <c r="AL7" s="14">
        <v>2</v>
      </c>
      <c r="AM7" s="14">
        <v>3</v>
      </c>
      <c r="AN7" s="14">
        <v>4</v>
      </c>
      <c r="AO7" s="14">
        <v>1</v>
      </c>
      <c r="AP7" s="14">
        <v>2</v>
      </c>
      <c r="AQ7" s="14">
        <v>3</v>
      </c>
      <c r="AR7" s="14">
        <v>4</v>
      </c>
      <c r="AS7" s="14">
        <v>1</v>
      </c>
      <c r="AT7" s="14">
        <v>2</v>
      </c>
      <c r="AU7" s="14">
        <v>3</v>
      </c>
      <c r="AV7" s="14">
        <v>4</v>
      </c>
      <c r="AW7" s="14">
        <v>1</v>
      </c>
      <c r="AX7" s="14">
        <v>2</v>
      </c>
      <c r="AY7" s="14">
        <v>3</v>
      </c>
      <c r="AZ7" s="14">
        <v>4</v>
      </c>
      <c r="BA7" s="215"/>
    </row>
    <row r="8" spans="1:53" ht="30">
      <c r="A8" s="236" t="s">
        <v>347</v>
      </c>
      <c r="B8" s="227" t="s">
        <v>299</v>
      </c>
      <c r="C8" s="219" t="s">
        <v>209</v>
      </c>
      <c r="D8" s="15" t="s">
        <v>300</v>
      </c>
      <c r="E8" s="16"/>
      <c r="F8" s="17"/>
      <c r="G8" s="17"/>
      <c r="H8" s="17"/>
      <c r="I8" s="16"/>
      <c r="J8" s="17"/>
      <c r="K8" s="17"/>
      <c r="L8" s="17"/>
      <c r="M8" s="16"/>
      <c r="N8" s="17"/>
      <c r="O8" s="17"/>
      <c r="P8" s="17"/>
      <c r="Q8" s="16"/>
      <c r="R8" s="17" t="s">
        <v>301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33" t="s">
        <v>302</v>
      </c>
    </row>
    <row r="9" spans="1:53" ht="30">
      <c r="A9" s="237"/>
      <c r="B9" s="228"/>
      <c r="C9" s="239"/>
      <c r="D9" s="15" t="s">
        <v>303</v>
      </c>
      <c r="E9" s="18"/>
      <c r="F9" s="19"/>
      <c r="G9" s="19"/>
      <c r="H9" s="19"/>
      <c r="I9" s="18"/>
      <c r="J9" s="19"/>
      <c r="K9" s="19"/>
      <c r="L9" s="19"/>
      <c r="M9" s="18"/>
      <c r="N9" s="19"/>
      <c r="O9" s="19"/>
      <c r="P9" s="19"/>
      <c r="Q9" s="18"/>
      <c r="R9" s="19" t="s">
        <v>301</v>
      </c>
      <c r="S9" s="19"/>
      <c r="T9" s="19"/>
      <c r="U9" s="21"/>
      <c r="V9" s="19"/>
      <c r="W9" s="19"/>
      <c r="X9" s="19"/>
      <c r="Y9" s="21"/>
      <c r="Z9" s="19"/>
      <c r="AA9" s="19"/>
      <c r="AB9" s="19"/>
      <c r="AC9" s="21"/>
      <c r="AD9" s="19"/>
      <c r="AE9" s="19"/>
      <c r="AF9" s="19"/>
      <c r="AG9" s="21"/>
      <c r="AH9" s="19"/>
      <c r="AI9" s="19"/>
      <c r="AJ9" s="19"/>
      <c r="AK9" s="21"/>
      <c r="AL9" s="19"/>
      <c r="AM9" s="19"/>
      <c r="AN9" s="19"/>
      <c r="AO9" s="21"/>
      <c r="AP9" s="19"/>
      <c r="AQ9" s="19"/>
      <c r="AR9" s="19"/>
      <c r="AS9" s="21"/>
      <c r="AT9" s="19"/>
      <c r="AU9" s="19"/>
      <c r="AV9" s="19"/>
      <c r="AW9" s="21"/>
      <c r="AX9" s="19"/>
      <c r="AY9" s="19"/>
      <c r="AZ9" s="19"/>
      <c r="BA9" s="234"/>
    </row>
    <row r="10" spans="1:53" ht="56.25" customHeight="1">
      <c r="A10" s="237"/>
      <c r="B10" s="228"/>
      <c r="C10" s="218"/>
      <c r="D10" s="15" t="s">
        <v>304</v>
      </c>
      <c r="E10" s="18"/>
      <c r="F10" s="19"/>
      <c r="G10" s="19"/>
      <c r="H10" s="19"/>
      <c r="I10" s="18"/>
      <c r="J10" s="19"/>
      <c r="K10" s="19"/>
      <c r="L10" s="19"/>
      <c r="M10" s="18"/>
      <c r="N10" s="19"/>
      <c r="O10" s="19"/>
      <c r="P10" s="19"/>
      <c r="Q10" s="18"/>
      <c r="R10" s="19" t="s">
        <v>301</v>
      </c>
      <c r="S10" s="19"/>
      <c r="T10" s="19"/>
      <c r="U10" s="21"/>
      <c r="V10" s="19"/>
      <c r="W10" s="19"/>
      <c r="X10" s="19"/>
      <c r="Y10" s="21"/>
      <c r="Z10" s="19"/>
      <c r="AA10" s="19"/>
      <c r="AB10" s="19"/>
      <c r="AC10" s="21"/>
      <c r="AD10" s="19"/>
      <c r="AE10" s="19"/>
      <c r="AF10" s="19"/>
      <c r="AG10" s="21"/>
      <c r="AH10" s="19"/>
      <c r="AI10" s="19"/>
      <c r="AJ10" s="19"/>
      <c r="AK10" s="21"/>
      <c r="AL10" s="19"/>
      <c r="AM10" s="19"/>
      <c r="AN10" s="19"/>
      <c r="AO10" s="21"/>
      <c r="AP10" s="19"/>
      <c r="AQ10" s="19"/>
      <c r="AR10" s="19"/>
      <c r="AS10" s="21"/>
      <c r="AT10" s="19"/>
      <c r="AU10" s="19"/>
      <c r="AV10" s="19"/>
      <c r="AW10" s="21"/>
      <c r="AX10" s="19"/>
      <c r="AY10" s="19"/>
      <c r="AZ10" s="19"/>
      <c r="BA10" s="235"/>
    </row>
    <row r="11" spans="1:53" ht="60.75" customHeight="1">
      <c r="A11" s="237"/>
      <c r="B11" s="228"/>
      <c r="C11" s="240" t="s">
        <v>305</v>
      </c>
      <c r="D11" s="15" t="s">
        <v>306</v>
      </c>
      <c r="E11" s="18"/>
      <c r="F11" s="19"/>
      <c r="G11" s="19"/>
      <c r="H11" s="19"/>
      <c r="I11" s="18"/>
      <c r="J11" s="19"/>
      <c r="K11" s="19"/>
      <c r="L11" s="19"/>
      <c r="M11" s="18"/>
      <c r="N11" s="19"/>
      <c r="O11" s="19"/>
      <c r="P11" s="19"/>
      <c r="Q11" s="18"/>
      <c r="R11" s="19"/>
      <c r="S11" s="19"/>
      <c r="T11" s="19"/>
      <c r="U11" s="21"/>
      <c r="V11" s="19" t="s">
        <v>301</v>
      </c>
      <c r="W11" s="19"/>
      <c r="X11" s="19"/>
      <c r="Y11" s="21"/>
      <c r="Z11" s="19"/>
      <c r="AA11" s="19"/>
      <c r="AB11" s="19"/>
      <c r="AC11" s="21"/>
      <c r="AD11" s="19"/>
      <c r="AE11" s="19"/>
      <c r="AF11" s="19"/>
      <c r="AG11" s="21"/>
      <c r="AH11" s="19"/>
      <c r="AI11" s="19"/>
      <c r="AJ11" s="19"/>
      <c r="AK11" s="21"/>
      <c r="AL11" s="19"/>
      <c r="AM11" s="19"/>
      <c r="AN11" s="19"/>
      <c r="AO11" s="21"/>
      <c r="AP11" s="19"/>
      <c r="AQ11" s="19"/>
      <c r="AR11" s="19"/>
      <c r="AS11" s="21"/>
      <c r="AT11" s="19"/>
      <c r="AU11" s="19"/>
      <c r="AV11" s="19"/>
      <c r="AW11" s="21"/>
      <c r="AX11" s="19"/>
      <c r="AY11" s="19"/>
      <c r="AZ11" s="19"/>
      <c r="BA11" s="233" t="s">
        <v>183</v>
      </c>
    </row>
    <row r="12" spans="1:53" ht="75" customHeight="1">
      <c r="A12" s="237"/>
      <c r="B12" s="229" t="s">
        <v>266</v>
      </c>
      <c r="C12" s="241"/>
      <c r="D12" s="15" t="s">
        <v>216</v>
      </c>
      <c r="E12" s="18"/>
      <c r="F12" s="19"/>
      <c r="G12" s="19"/>
      <c r="H12" s="19"/>
      <c r="I12" s="18"/>
      <c r="J12" s="19"/>
      <c r="K12" s="19"/>
      <c r="L12" s="19"/>
      <c r="M12" s="18"/>
      <c r="N12" s="19"/>
      <c r="O12" s="19"/>
      <c r="P12" s="19"/>
      <c r="Q12" s="18"/>
      <c r="R12" s="19"/>
      <c r="S12" s="19"/>
      <c r="T12" s="19"/>
      <c r="U12" s="21"/>
      <c r="V12" s="19"/>
      <c r="W12" s="19"/>
      <c r="X12" s="19"/>
      <c r="Y12" s="21"/>
      <c r="Z12" s="19"/>
      <c r="AA12" s="19"/>
      <c r="AB12" s="19"/>
      <c r="AC12" s="21"/>
      <c r="AD12" s="19"/>
      <c r="AE12" s="19"/>
      <c r="AF12" s="19"/>
      <c r="AG12" s="21"/>
      <c r="AH12" s="19"/>
      <c r="AI12" s="14" t="s">
        <v>301</v>
      </c>
      <c r="AJ12" s="19"/>
      <c r="AK12" s="21"/>
      <c r="AL12" s="19"/>
      <c r="AM12" s="19"/>
      <c r="AN12" s="19"/>
      <c r="AO12" s="21"/>
      <c r="AP12" s="19"/>
      <c r="AQ12" s="19"/>
      <c r="AR12" s="19"/>
      <c r="AS12" s="21"/>
      <c r="AT12" s="19"/>
      <c r="AU12" s="19"/>
      <c r="AV12" s="19"/>
      <c r="AW12" s="21"/>
      <c r="AX12" s="19"/>
      <c r="AY12" s="19"/>
      <c r="AZ12" s="19"/>
      <c r="BA12" s="234"/>
    </row>
    <row r="13" spans="1:53" ht="45.95" customHeight="1">
      <c r="A13" s="237"/>
      <c r="B13" s="228"/>
      <c r="C13" s="242" t="s">
        <v>307</v>
      </c>
      <c r="D13" s="20" t="s">
        <v>308</v>
      </c>
      <c r="E13" s="18"/>
      <c r="F13" s="19"/>
      <c r="G13" s="19"/>
      <c r="H13" s="19"/>
      <c r="I13" s="18"/>
      <c r="J13" s="19"/>
      <c r="K13" s="19"/>
      <c r="L13" s="19"/>
      <c r="M13" s="18"/>
      <c r="N13" s="19"/>
      <c r="O13" s="19"/>
      <c r="P13" s="19"/>
      <c r="Q13" s="18"/>
      <c r="R13" s="19"/>
      <c r="S13" s="19"/>
      <c r="T13" s="19"/>
      <c r="U13" s="21"/>
      <c r="V13" s="19"/>
      <c r="W13" s="19"/>
      <c r="X13" s="19"/>
      <c r="Y13" s="21"/>
      <c r="Z13" s="19"/>
      <c r="AA13" s="19"/>
      <c r="AB13" s="19"/>
      <c r="AC13" s="21"/>
      <c r="AD13" s="19"/>
      <c r="AE13" s="19"/>
      <c r="AF13" s="19"/>
      <c r="AG13" s="21"/>
      <c r="AH13" s="19"/>
      <c r="AI13" s="19"/>
      <c r="AJ13" s="19"/>
      <c r="AK13" s="21"/>
      <c r="AL13" s="14" t="s">
        <v>301</v>
      </c>
      <c r="AM13" s="19"/>
      <c r="AN13" s="19"/>
      <c r="AO13" s="21"/>
      <c r="AP13" s="19"/>
      <c r="AQ13" s="19"/>
      <c r="AR13" s="19"/>
      <c r="AS13" s="21"/>
      <c r="AT13" s="19"/>
      <c r="AU13" s="19"/>
      <c r="AV13" s="19"/>
      <c r="AW13" s="21"/>
      <c r="AX13" s="19"/>
      <c r="AY13" s="19"/>
      <c r="AZ13" s="19"/>
      <c r="BA13" s="234"/>
    </row>
    <row r="14" spans="1:53" ht="75" customHeight="1">
      <c r="A14" s="238"/>
      <c r="B14" s="228"/>
      <c r="C14" s="243"/>
      <c r="D14" s="15" t="s">
        <v>309</v>
      </c>
      <c r="E14" s="18"/>
      <c r="F14" s="19"/>
      <c r="G14" s="19"/>
      <c r="H14" s="19"/>
      <c r="I14" s="18"/>
      <c r="J14" s="19"/>
      <c r="K14" s="19"/>
      <c r="L14" s="19"/>
      <c r="M14" s="18"/>
      <c r="N14" s="19"/>
      <c r="O14" s="19"/>
      <c r="P14" s="19"/>
      <c r="Q14" s="18"/>
      <c r="R14" s="19"/>
      <c r="S14" s="19"/>
      <c r="T14" s="19"/>
      <c r="U14" s="21"/>
      <c r="V14" s="19"/>
      <c r="W14" s="19"/>
      <c r="X14" s="19"/>
      <c r="Y14" s="21"/>
      <c r="Z14" s="19"/>
      <c r="AA14" s="19"/>
      <c r="AB14" s="19"/>
      <c r="AC14" s="21"/>
      <c r="AD14" s="19"/>
      <c r="AE14" s="19"/>
      <c r="AF14" s="19"/>
      <c r="AG14" s="21"/>
      <c r="AH14" s="19"/>
      <c r="AI14" s="19"/>
      <c r="AJ14" s="19"/>
      <c r="AK14" s="21"/>
      <c r="AL14" s="19"/>
      <c r="AM14" s="19"/>
      <c r="AN14" s="19"/>
      <c r="AO14" s="21"/>
      <c r="AP14" s="19"/>
      <c r="AQ14" s="19"/>
      <c r="AR14" s="19"/>
      <c r="AS14" s="21"/>
      <c r="AT14" s="19"/>
      <c r="AU14" s="14" t="s">
        <v>301</v>
      </c>
      <c r="AV14" s="19"/>
      <c r="AW14" s="21"/>
      <c r="AX14" s="19"/>
      <c r="AY14" s="19"/>
      <c r="AZ14" s="19"/>
      <c r="BA14" s="235"/>
    </row>
    <row r="15" spans="1:53" ht="45">
      <c r="A15" s="223" t="s">
        <v>348</v>
      </c>
      <c r="B15" s="230" t="s">
        <v>278</v>
      </c>
      <c r="C15" s="216" t="s">
        <v>222</v>
      </c>
      <c r="D15" s="15" t="s">
        <v>223</v>
      </c>
      <c r="E15" s="18"/>
      <c r="F15" s="19" t="s">
        <v>301</v>
      </c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19"/>
      <c r="S15" s="19"/>
      <c r="T15" s="19"/>
      <c r="U15" s="21"/>
      <c r="V15" s="19"/>
      <c r="W15" s="19"/>
      <c r="X15" s="19"/>
      <c r="Y15" s="21"/>
      <c r="Z15" s="19"/>
      <c r="AA15" s="19"/>
      <c r="AB15" s="19"/>
      <c r="AC15" s="21"/>
      <c r="AD15" s="19"/>
      <c r="AE15" s="19"/>
      <c r="AF15" s="19"/>
      <c r="AG15" s="21"/>
      <c r="AH15" s="19"/>
      <c r="AI15" s="19"/>
      <c r="AJ15" s="19"/>
      <c r="AK15" s="21"/>
      <c r="AL15" s="19"/>
      <c r="AM15" s="19"/>
      <c r="AN15" s="19"/>
      <c r="AO15" s="21"/>
      <c r="AP15" s="19"/>
      <c r="AQ15" s="19"/>
      <c r="AR15" s="19"/>
      <c r="AS15" s="21"/>
      <c r="AT15" s="19"/>
      <c r="AU15" s="19"/>
      <c r="AV15" s="19"/>
      <c r="AW15" s="21"/>
      <c r="AX15" s="19"/>
      <c r="AY15" s="19"/>
      <c r="AZ15" s="19"/>
      <c r="BA15" s="22" t="s">
        <v>187</v>
      </c>
    </row>
    <row r="16" spans="1:53" ht="45">
      <c r="A16" s="224"/>
      <c r="B16" s="230"/>
      <c r="C16" s="217"/>
      <c r="D16" s="15" t="s">
        <v>224</v>
      </c>
      <c r="E16" s="18"/>
      <c r="F16" s="19"/>
      <c r="G16" s="19"/>
      <c r="H16" s="19"/>
      <c r="I16" s="18"/>
      <c r="J16" s="19" t="s">
        <v>301</v>
      </c>
      <c r="K16" s="19"/>
      <c r="L16" s="19"/>
      <c r="M16" s="18"/>
      <c r="N16" s="19"/>
      <c r="O16" s="19"/>
      <c r="P16" s="19"/>
      <c r="Q16" s="18"/>
      <c r="R16" s="19"/>
      <c r="S16" s="19"/>
      <c r="T16" s="19"/>
      <c r="U16" s="21"/>
      <c r="V16" s="19"/>
      <c r="W16" s="19"/>
      <c r="X16" s="19"/>
      <c r="Y16" s="21"/>
      <c r="Z16" s="19"/>
      <c r="AA16" s="19"/>
      <c r="AB16" s="19"/>
      <c r="AC16" s="21"/>
      <c r="AD16" s="19"/>
      <c r="AE16" s="19"/>
      <c r="AF16" s="19"/>
      <c r="AG16" s="21"/>
      <c r="AH16" s="19"/>
      <c r="AI16" s="19"/>
      <c r="AJ16" s="19"/>
      <c r="AK16" s="21"/>
      <c r="AL16" s="19"/>
      <c r="AM16" s="19"/>
      <c r="AN16" s="19"/>
      <c r="AO16" s="21"/>
      <c r="AP16" s="19"/>
      <c r="AQ16" s="19"/>
      <c r="AR16" s="19"/>
      <c r="AS16" s="21"/>
      <c r="AT16" s="19"/>
      <c r="AU16" s="19"/>
      <c r="AV16" s="19"/>
      <c r="AW16" s="21"/>
      <c r="AX16" s="19"/>
      <c r="AY16" s="19"/>
      <c r="AZ16" s="19"/>
      <c r="BA16" s="22" t="s">
        <v>189</v>
      </c>
    </row>
    <row r="17" spans="1:53" ht="60">
      <c r="A17" s="224"/>
      <c r="B17" s="230"/>
      <c r="C17" s="217"/>
      <c r="D17" s="15" t="s">
        <v>225</v>
      </c>
      <c r="E17" s="18"/>
      <c r="F17" s="19"/>
      <c r="G17" s="19"/>
      <c r="H17" s="19"/>
      <c r="I17" s="18"/>
      <c r="J17" s="19"/>
      <c r="K17" s="19"/>
      <c r="L17" s="19"/>
      <c r="M17" s="18"/>
      <c r="N17" s="19" t="s">
        <v>301</v>
      </c>
      <c r="O17" s="19"/>
      <c r="P17" s="19"/>
      <c r="Q17" s="18"/>
      <c r="R17" s="19"/>
      <c r="S17" s="19"/>
      <c r="T17" s="19"/>
      <c r="U17" s="21"/>
      <c r="V17" s="19"/>
      <c r="W17" s="19"/>
      <c r="X17" s="19"/>
      <c r="Y17" s="21"/>
      <c r="Z17" s="19"/>
      <c r="AA17" s="19"/>
      <c r="AB17" s="19"/>
      <c r="AC17" s="21"/>
      <c r="AD17" s="19"/>
      <c r="AE17" s="19"/>
      <c r="AF17" s="19"/>
      <c r="AG17" s="21"/>
      <c r="AH17" s="19"/>
      <c r="AI17" s="19"/>
      <c r="AJ17" s="19"/>
      <c r="AK17" s="21"/>
      <c r="AL17" s="19"/>
      <c r="AM17" s="19"/>
      <c r="AN17" s="19"/>
      <c r="AO17" s="21"/>
      <c r="AP17" s="19"/>
      <c r="AQ17" s="19"/>
      <c r="AR17" s="19"/>
      <c r="AS17" s="21"/>
      <c r="AT17" s="19"/>
      <c r="AU17" s="19"/>
      <c r="AV17" s="19"/>
      <c r="AW17" s="21"/>
      <c r="AX17" s="19"/>
      <c r="AY17" s="19"/>
      <c r="AZ17" s="19"/>
      <c r="BA17" s="22" t="s">
        <v>187</v>
      </c>
    </row>
    <row r="18" spans="1:53" ht="66" customHeight="1">
      <c r="A18" s="225"/>
      <c r="B18" s="231" t="s">
        <v>310</v>
      </c>
      <c r="C18" s="218"/>
      <c r="D18" s="15" t="s">
        <v>226</v>
      </c>
      <c r="E18" s="18"/>
      <c r="F18" s="19"/>
      <c r="G18" s="19"/>
      <c r="H18" s="19"/>
      <c r="I18" s="18" t="s">
        <v>301</v>
      </c>
      <c r="J18" s="19"/>
      <c r="K18" s="19"/>
      <c r="L18" s="19"/>
      <c r="M18" s="18"/>
      <c r="N18" s="19"/>
      <c r="O18" s="19"/>
      <c r="P18" s="19"/>
      <c r="Q18" s="18" t="s">
        <v>301</v>
      </c>
      <c r="R18" s="19"/>
      <c r="S18" s="19"/>
      <c r="T18" s="19"/>
      <c r="U18" s="21"/>
      <c r="V18" s="19"/>
      <c r="W18" s="19"/>
      <c r="X18" s="19"/>
      <c r="Y18" s="21"/>
      <c r="Z18" s="19"/>
      <c r="AA18" s="19"/>
      <c r="AB18" s="19"/>
      <c r="AC18" s="21"/>
      <c r="AD18" s="19" t="s">
        <v>301</v>
      </c>
      <c r="AE18" s="19"/>
      <c r="AF18" s="19"/>
      <c r="AG18" s="21"/>
      <c r="AH18" s="19"/>
      <c r="AI18" s="19"/>
      <c r="AJ18" s="19"/>
      <c r="AK18" s="21"/>
      <c r="AL18" s="19" t="s">
        <v>301</v>
      </c>
      <c r="AM18" s="19"/>
      <c r="AN18" s="19"/>
      <c r="AO18" s="21"/>
      <c r="AP18" s="19"/>
      <c r="AQ18" s="19"/>
      <c r="AR18" s="19"/>
      <c r="AS18" s="21"/>
      <c r="AT18" s="19"/>
      <c r="AU18" s="19"/>
      <c r="AV18" s="19"/>
      <c r="AW18" s="21"/>
      <c r="AX18" s="19"/>
      <c r="AY18" s="19"/>
      <c r="AZ18" s="19"/>
      <c r="BA18" s="22" t="s">
        <v>183</v>
      </c>
    </row>
    <row r="19" spans="1:53" ht="39.950000000000003" customHeight="1">
      <c r="A19" s="225"/>
      <c r="B19" s="231"/>
      <c r="C19" s="219" t="s">
        <v>311</v>
      </c>
      <c r="D19" s="15" t="s">
        <v>228</v>
      </c>
      <c r="E19" s="18"/>
      <c r="F19" s="19"/>
      <c r="G19" s="19"/>
      <c r="H19" s="19"/>
      <c r="I19" s="18"/>
      <c r="J19" s="19"/>
      <c r="K19" s="19"/>
      <c r="L19" s="19"/>
      <c r="M19" s="18"/>
      <c r="N19" s="19"/>
      <c r="O19" s="19"/>
      <c r="P19" s="19"/>
      <c r="Q19" s="18"/>
      <c r="R19" s="19"/>
      <c r="S19" s="19"/>
      <c r="T19" s="19"/>
      <c r="U19" s="21"/>
      <c r="V19" s="19" t="s">
        <v>301</v>
      </c>
      <c r="W19" s="19"/>
      <c r="X19" s="19"/>
      <c r="Y19" s="21"/>
      <c r="Z19" s="19"/>
      <c r="AA19" s="19"/>
      <c r="AB19" s="19"/>
      <c r="AC19" s="21"/>
      <c r="AD19" s="19"/>
      <c r="AE19" s="19"/>
      <c r="AF19" s="19"/>
      <c r="AG19" s="21"/>
      <c r="AH19" s="19"/>
      <c r="AI19" s="19"/>
      <c r="AJ19" s="19"/>
      <c r="AK19" s="21"/>
      <c r="AL19" s="19"/>
      <c r="AM19" s="19"/>
      <c r="AN19" s="19"/>
      <c r="AO19" s="21"/>
      <c r="AP19" s="19"/>
      <c r="AQ19" s="19"/>
      <c r="AR19" s="19"/>
      <c r="AS19" s="21"/>
      <c r="AT19" s="19"/>
      <c r="AU19" s="19"/>
      <c r="AV19" s="19"/>
      <c r="AW19" s="21"/>
      <c r="AX19" s="19"/>
      <c r="AY19" s="19"/>
      <c r="AZ19" s="19"/>
      <c r="BA19" s="22" t="s">
        <v>183</v>
      </c>
    </row>
    <row r="20" spans="1:53" ht="84" customHeight="1">
      <c r="A20" s="226"/>
      <c r="B20" s="232"/>
      <c r="C20" s="218"/>
      <c r="D20" s="15" t="s">
        <v>312</v>
      </c>
      <c r="E20" s="18"/>
      <c r="F20" s="19"/>
      <c r="G20" s="19"/>
      <c r="H20" s="19"/>
      <c r="I20" s="18"/>
      <c r="J20" s="19"/>
      <c r="K20" s="19"/>
      <c r="L20" s="19"/>
      <c r="M20" s="18"/>
      <c r="N20" s="19"/>
      <c r="O20" s="19"/>
      <c r="P20" s="19"/>
      <c r="Q20" s="18"/>
      <c r="R20" s="19"/>
      <c r="S20" s="19"/>
      <c r="T20" s="19"/>
      <c r="U20" s="21"/>
      <c r="V20" s="19"/>
      <c r="W20" s="19"/>
      <c r="X20" s="19"/>
      <c r="Y20" s="21"/>
      <c r="Z20" s="19"/>
      <c r="AA20" s="19"/>
      <c r="AB20" s="19"/>
      <c r="AC20" s="21"/>
      <c r="AD20" s="19"/>
      <c r="AE20" s="19"/>
      <c r="AF20" s="19"/>
      <c r="AG20" s="21"/>
      <c r="AH20" s="19" t="s">
        <v>301</v>
      </c>
      <c r="AI20" s="19"/>
      <c r="AJ20" s="19"/>
      <c r="AK20" s="21"/>
      <c r="AL20" s="19"/>
      <c r="AM20" s="19"/>
      <c r="AN20" s="19"/>
      <c r="AO20" s="21"/>
      <c r="AP20" s="19"/>
      <c r="AQ20" s="19"/>
      <c r="AR20" s="19"/>
      <c r="AS20" s="21"/>
      <c r="AT20" s="19"/>
      <c r="AU20" s="19"/>
      <c r="AV20" s="19"/>
      <c r="AW20" s="21"/>
      <c r="AX20" s="19"/>
      <c r="AY20" s="19"/>
      <c r="AZ20" s="19"/>
      <c r="BA20" s="22" t="s">
        <v>183</v>
      </c>
    </row>
  </sheetData>
  <mergeCells count="35">
    <mergeCell ref="BA8:BA10"/>
    <mergeCell ref="BA11:BA14"/>
    <mergeCell ref="AS6:AV6"/>
    <mergeCell ref="AW6:AZ6"/>
    <mergeCell ref="A5:A7"/>
    <mergeCell ref="A8:A14"/>
    <mergeCell ref="C5:C7"/>
    <mergeCell ref="C8:C10"/>
    <mergeCell ref="C11:C12"/>
    <mergeCell ref="C13:C14"/>
    <mergeCell ref="AK6:AN6"/>
    <mergeCell ref="AO6:AR6"/>
    <mergeCell ref="A15:A20"/>
    <mergeCell ref="B5:B7"/>
    <mergeCell ref="B8:B11"/>
    <mergeCell ref="B12:B14"/>
    <mergeCell ref="B15:B17"/>
    <mergeCell ref="B18:B20"/>
    <mergeCell ref="C15:C18"/>
    <mergeCell ref="C19:C20"/>
    <mergeCell ref="Y6:AB6"/>
    <mergeCell ref="AC6:AF6"/>
    <mergeCell ref="AG6:AJ6"/>
    <mergeCell ref="E6:H6"/>
    <mergeCell ref="I6:L6"/>
    <mergeCell ref="M6:P6"/>
    <mergeCell ref="Q6:T6"/>
    <mergeCell ref="U6:X6"/>
    <mergeCell ref="A1:BA1"/>
    <mergeCell ref="A2:BA2"/>
    <mergeCell ref="A3:BA3"/>
    <mergeCell ref="A4:BA4"/>
    <mergeCell ref="Q5:X5"/>
    <mergeCell ref="D5:D7"/>
    <mergeCell ref="BA5:BA7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G. DIRECTIVA</vt:lpstr>
      <vt:lpstr>G. ACADÉMICA</vt:lpstr>
      <vt:lpstr>G.ADMIN Y FINA</vt:lpstr>
      <vt:lpstr>G. COMUNIDAD</vt:lpstr>
      <vt:lpstr>Balance de FO</vt:lpstr>
      <vt:lpstr>UTI</vt:lpstr>
      <vt:lpstr>PMI</vt:lpstr>
      <vt:lpstr>HV Ind-Académico</vt:lpstr>
      <vt:lpstr>POA-ACADEMICO</vt:lpstr>
      <vt:lpstr>POA-ADM.FINANCIERO</vt:lpstr>
      <vt:lpstr>POA-DIRECTIVO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Vesga Villamizar</dc:creator>
  <cp:lastModifiedBy>Personal</cp:lastModifiedBy>
  <dcterms:created xsi:type="dcterms:W3CDTF">2018-03-05T11:59:00Z</dcterms:created>
  <dcterms:modified xsi:type="dcterms:W3CDTF">2020-07-23T04:55:36Z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2058-10.2.0.7587</vt:lpwstr>
  </property>
</Properties>
</file>